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0" yWindow="0" windowWidth="23040" windowHeight="9270"/>
  </bookViews>
  <sheets>
    <sheet name="Formato 6 a)" sheetId="7" r:id="rId1"/>
    <sheet name="Formato 6 b)" sheetId="8" r:id="rId2"/>
    <sheet name="Formato 6 c)" sheetId="9" r:id="rId3"/>
    <sheet name="Formato 6 d)" sheetId="10" r:id="rId4"/>
  </sheets>
  <externalReferences>
    <externalReference r:id="rId5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8" l="1"/>
  <c r="G93" i="8"/>
  <c r="G91" i="8"/>
  <c r="C91" i="8"/>
  <c r="C93" i="8"/>
  <c r="C102" i="8"/>
  <c r="G31" i="10"/>
  <c r="G30" i="10"/>
  <c r="G29" i="10"/>
  <c r="G28" i="10" s="1"/>
  <c r="F28" i="10"/>
  <c r="E28" i="10"/>
  <c r="D28" i="10"/>
  <c r="C28" i="10"/>
  <c r="B28" i="10"/>
  <c r="G27" i="10"/>
  <c r="G26" i="10"/>
  <c r="G25" i="10"/>
  <c r="G24" i="10"/>
  <c r="F24" i="10"/>
  <c r="F21" i="10" s="1"/>
  <c r="E24" i="10"/>
  <c r="E21" i="10" s="1"/>
  <c r="D24" i="10"/>
  <c r="D21" i="10" s="1"/>
  <c r="D33" i="10" s="1"/>
  <c r="C24" i="10"/>
  <c r="C21" i="10" s="1"/>
  <c r="C33" i="10" s="1"/>
  <c r="B24" i="10"/>
  <c r="G23" i="10"/>
  <c r="G22" i="10"/>
  <c r="G19" i="10"/>
  <c r="G18" i="10"/>
  <c r="G17" i="10"/>
  <c r="G16" i="10"/>
  <c r="F16" i="10"/>
  <c r="E16" i="10"/>
  <c r="D16" i="10"/>
  <c r="C16" i="10"/>
  <c r="B16" i="10"/>
  <c r="G15" i="10"/>
  <c r="G14" i="10"/>
  <c r="G13" i="10"/>
  <c r="G12" i="10" s="1"/>
  <c r="G9" i="10" s="1"/>
  <c r="F12" i="10"/>
  <c r="F9" i="10" s="1"/>
  <c r="E12" i="10"/>
  <c r="D12" i="10"/>
  <c r="C12" i="10"/>
  <c r="C9" i="10" s="1"/>
  <c r="B12" i="10"/>
  <c r="B9" i="10" s="1"/>
  <c r="G11" i="10"/>
  <c r="G10" i="10"/>
  <c r="E9" i="10"/>
  <c r="D9" i="10"/>
  <c r="E33" i="10" l="1"/>
  <c r="F33" i="10"/>
  <c r="G21" i="10"/>
  <c r="G33" i="10" s="1"/>
  <c r="B21" i="10"/>
  <c r="B33" i="10" s="1"/>
  <c r="C75" i="9"/>
  <c r="C74" i="9"/>
  <c r="C73" i="9"/>
  <c r="C71" i="9" s="1"/>
  <c r="C72" i="9"/>
  <c r="C70" i="9"/>
  <c r="C69" i="9"/>
  <c r="C68" i="9"/>
  <c r="C67" i="9"/>
  <c r="C66" i="9"/>
  <c r="C65" i="9"/>
  <c r="C61" i="9" s="1"/>
  <c r="C64" i="9"/>
  <c r="C63" i="9"/>
  <c r="C62" i="9"/>
  <c r="C60" i="9"/>
  <c r="C59" i="9"/>
  <c r="C58" i="9"/>
  <c r="C57" i="9"/>
  <c r="C56" i="9"/>
  <c r="C53" i="9" s="1"/>
  <c r="C55" i="9"/>
  <c r="C54" i="9"/>
  <c r="C52" i="9"/>
  <c r="C51" i="9"/>
  <c r="C50" i="9"/>
  <c r="C49" i="9"/>
  <c r="C48" i="9"/>
  <c r="C47" i="9"/>
  <c r="C46" i="9"/>
  <c r="C45" i="9"/>
  <c r="C41" i="9"/>
  <c r="C40" i="9"/>
  <c r="C39" i="9"/>
  <c r="C38" i="9"/>
  <c r="C36" i="9"/>
  <c r="C35" i="9"/>
  <c r="C34" i="9"/>
  <c r="C33" i="9"/>
  <c r="C32" i="9"/>
  <c r="C31" i="9"/>
  <c r="C30" i="9"/>
  <c r="C29" i="9"/>
  <c r="C28" i="9"/>
  <c r="C26" i="9"/>
  <c r="C25" i="9"/>
  <c r="C24" i="9"/>
  <c r="C23" i="9"/>
  <c r="C22" i="9"/>
  <c r="C21" i="9"/>
  <c r="C20" i="9"/>
  <c r="C18" i="9"/>
  <c r="C17" i="9"/>
  <c r="C16" i="9"/>
  <c r="C15" i="9"/>
  <c r="C14" i="9"/>
  <c r="C13" i="9"/>
  <c r="C12" i="9"/>
  <c r="C11" i="9"/>
  <c r="G75" i="9"/>
  <c r="G74" i="9"/>
  <c r="G73" i="9"/>
  <c r="G72" i="9"/>
  <c r="G71" i="9" s="1"/>
  <c r="G69" i="9"/>
  <c r="G68" i="9"/>
  <c r="G67" i="9"/>
  <c r="G66" i="9"/>
  <c r="G65" i="9"/>
  <c r="G64" i="9"/>
  <c r="G63" i="9"/>
  <c r="G62" i="9"/>
  <c r="G60" i="9"/>
  <c r="G59" i="9"/>
  <c r="G58" i="9"/>
  <c r="G57" i="9"/>
  <c r="G56" i="9"/>
  <c r="G55" i="9"/>
  <c r="G54" i="9"/>
  <c r="G53" i="9" s="1"/>
  <c r="G52" i="9"/>
  <c r="G51" i="9"/>
  <c r="G50" i="9"/>
  <c r="G49" i="9"/>
  <c r="G48" i="9"/>
  <c r="G47" i="9"/>
  <c r="G46" i="9"/>
  <c r="G45" i="9"/>
  <c r="G41" i="9"/>
  <c r="G40" i="9"/>
  <c r="G39" i="9"/>
  <c r="G38" i="9"/>
  <c r="G37" i="9" s="1"/>
  <c r="G36" i="9"/>
  <c r="G35" i="9"/>
  <c r="G34" i="9"/>
  <c r="G33" i="9"/>
  <c r="G32" i="9"/>
  <c r="G31" i="9"/>
  <c r="G30" i="9"/>
  <c r="G29" i="9"/>
  <c r="G28" i="9"/>
  <c r="G26" i="9"/>
  <c r="G25" i="9"/>
  <c r="G24" i="9"/>
  <c r="G23" i="9"/>
  <c r="G22" i="9"/>
  <c r="G21" i="9"/>
  <c r="G20" i="9"/>
  <c r="G19" i="9" s="1"/>
  <c r="G18" i="9"/>
  <c r="G17" i="9"/>
  <c r="G16" i="9"/>
  <c r="G15" i="9"/>
  <c r="G14" i="9"/>
  <c r="G13" i="9"/>
  <c r="G12" i="9"/>
  <c r="G11" i="9"/>
  <c r="F71" i="9"/>
  <c r="E71" i="9"/>
  <c r="D71" i="9"/>
  <c r="B71" i="9"/>
  <c r="F61" i="9"/>
  <c r="E61" i="9"/>
  <c r="E43" i="9" s="1"/>
  <c r="D61" i="9"/>
  <c r="B61" i="9"/>
  <c r="F53" i="9"/>
  <c r="E53" i="9"/>
  <c r="D53" i="9"/>
  <c r="B53" i="9"/>
  <c r="F44" i="9"/>
  <c r="E44" i="9"/>
  <c r="D44" i="9"/>
  <c r="B44" i="9"/>
  <c r="F37" i="9"/>
  <c r="E37" i="9"/>
  <c r="D37" i="9"/>
  <c r="B37" i="9"/>
  <c r="F27" i="9"/>
  <c r="E27" i="9"/>
  <c r="D27" i="9"/>
  <c r="B27" i="9"/>
  <c r="F19" i="9"/>
  <c r="E19" i="9"/>
  <c r="D19" i="9"/>
  <c r="B19" i="9"/>
  <c r="F10" i="9"/>
  <c r="E10" i="9"/>
  <c r="D10" i="9"/>
  <c r="B10" i="9"/>
  <c r="B88" i="8"/>
  <c r="C109" i="8"/>
  <c r="C108" i="8"/>
  <c r="C107" i="8"/>
  <c r="C106" i="8"/>
  <c r="C105" i="8"/>
  <c r="C104" i="8"/>
  <c r="C103" i="8"/>
  <c r="C101" i="8"/>
  <c r="C100" i="8"/>
  <c r="C99" i="8"/>
  <c r="C98" i="8"/>
  <c r="C97" i="8"/>
  <c r="C96" i="8"/>
  <c r="C95" i="8"/>
  <c r="C94" i="8"/>
  <c r="C92" i="8"/>
  <c r="C90" i="8"/>
  <c r="C89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F88" i="8"/>
  <c r="F111" i="8" s="1"/>
  <c r="E88" i="8"/>
  <c r="D88" i="8"/>
  <c r="G109" i="8"/>
  <c r="G108" i="8"/>
  <c r="G107" i="8"/>
  <c r="G106" i="8"/>
  <c r="G105" i="8"/>
  <c r="G104" i="8"/>
  <c r="G103" i="8"/>
  <c r="G101" i="8"/>
  <c r="G100" i="8"/>
  <c r="G99" i="8"/>
  <c r="G98" i="8"/>
  <c r="G97" i="8"/>
  <c r="G96" i="8"/>
  <c r="G95" i="8"/>
  <c r="G94" i="8"/>
  <c r="G92" i="8"/>
  <c r="G90" i="8"/>
  <c r="G89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F9" i="8"/>
  <c r="E9" i="8"/>
  <c r="D9" i="8"/>
  <c r="D111" i="8" s="1"/>
  <c r="B9" i="8"/>
  <c r="C157" i="7"/>
  <c r="C156" i="7"/>
  <c r="C155" i="7"/>
  <c r="C154" i="7"/>
  <c r="C153" i="7"/>
  <c r="C152" i="7"/>
  <c r="C151" i="7"/>
  <c r="C149" i="7"/>
  <c r="C148" i="7"/>
  <c r="C147" i="7"/>
  <c r="C146" i="7"/>
  <c r="C145" i="7"/>
  <c r="C144" i="7"/>
  <c r="C143" i="7"/>
  <c r="C137" i="7" s="1"/>
  <c r="C142" i="7"/>
  <c r="C141" i="7"/>
  <c r="C140" i="7"/>
  <c r="C139" i="7"/>
  <c r="C138" i="7"/>
  <c r="C136" i="7"/>
  <c r="C135" i="7"/>
  <c r="C134" i="7"/>
  <c r="C132" i="7"/>
  <c r="C131" i="7"/>
  <c r="C130" i="7"/>
  <c r="C129" i="7"/>
  <c r="C128" i="7"/>
  <c r="C127" i="7"/>
  <c r="C126" i="7"/>
  <c r="C125" i="7"/>
  <c r="C124" i="7"/>
  <c r="C122" i="7"/>
  <c r="C121" i="7"/>
  <c r="C120" i="7"/>
  <c r="C119" i="7"/>
  <c r="C118" i="7"/>
  <c r="C117" i="7"/>
  <c r="C116" i="7"/>
  <c r="C115" i="7"/>
  <c r="C114" i="7"/>
  <c r="C112" i="7"/>
  <c r="C111" i="7"/>
  <c r="C110" i="7"/>
  <c r="C109" i="7"/>
  <c r="C108" i="7"/>
  <c r="C107" i="7"/>
  <c r="C106" i="7"/>
  <c r="C105" i="7"/>
  <c r="C104" i="7"/>
  <c r="C102" i="7"/>
  <c r="C101" i="7"/>
  <c r="C100" i="7"/>
  <c r="C99" i="7"/>
  <c r="C98" i="7"/>
  <c r="C97" i="7"/>
  <c r="C96" i="7"/>
  <c r="C95" i="7"/>
  <c r="C94" i="7"/>
  <c r="C92" i="7"/>
  <c r="C91" i="7"/>
  <c r="C90" i="7"/>
  <c r="C89" i="7"/>
  <c r="C88" i="7"/>
  <c r="C87" i="7"/>
  <c r="C86" i="7"/>
  <c r="C82" i="7"/>
  <c r="C81" i="7"/>
  <c r="C80" i="7"/>
  <c r="C79" i="7"/>
  <c r="C78" i="7"/>
  <c r="C77" i="7"/>
  <c r="C76" i="7"/>
  <c r="C75" i="7" s="1"/>
  <c r="C74" i="7"/>
  <c r="C73" i="7"/>
  <c r="C72" i="7"/>
  <c r="C70" i="7"/>
  <c r="C69" i="7"/>
  <c r="C68" i="7"/>
  <c r="C67" i="7"/>
  <c r="C66" i="7"/>
  <c r="C65" i="7"/>
  <c r="C64" i="7"/>
  <c r="C63" i="7"/>
  <c r="C62" i="7"/>
  <c r="C61" i="7"/>
  <c r="C60" i="7"/>
  <c r="C59" i="7"/>
  <c r="C57" i="7"/>
  <c r="C56" i="7"/>
  <c r="C55" i="7"/>
  <c r="C54" i="7"/>
  <c r="C53" i="7"/>
  <c r="C52" i="7"/>
  <c r="C51" i="7"/>
  <c r="C50" i="7"/>
  <c r="C49" i="7"/>
  <c r="C47" i="7"/>
  <c r="C46" i="7"/>
  <c r="C45" i="7"/>
  <c r="C44" i="7"/>
  <c r="C43" i="7"/>
  <c r="C42" i="7"/>
  <c r="C41" i="7"/>
  <c r="C40" i="7"/>
  <c r="C39" i="7"/>
  <c r="C37" i="7"/>
  <c r="C36" i="7"/>
  <c r="C35" i="7"/>
  <c r="C34" i="7"/>
  <c r="C33" i="7"/>
  <c r="C32" i="7"/>
  <c r="C31" i="7"/>
  <c r="C30" i="7"/>
  <c r="C29" i="7"/>
  <c r="C27" i="7"/>
  <c r="C26" i="7"/>
  <c r="C25" i="7"/>
  <c r="C24" i="7"/>
  <c r="C23" i="7"/>
  <c r="C22" i="7"/>
  <c r="C21" i="7"/>
  <c r="C20" i="7"/>
  <c r="C19" i="7"/>
  <c r="C17" i="7"/>
  <c r="C16" i="7"/>
  <c r="C15" i="7"/>
  <c r="C14" i="7"/>
  <c r="C13" i="7"/>
  <c r="C12" i="7"/>
  <c r="C11" i="7"/>
  <c r="G157" i="7"/>
  <c r="G156" i="7"/>
  <c r="G150" i="7" s="1"/>
  <c r="G155" i="7"/>
  <c r="G154" i="7"/>
  <c r="G153" i="7"/>
  <c r="G152" i="7"/>
  <c r="G151" i="7"/>
  <c r="G149" i="7"/>
  <c r="G148" i="7"/>
  <c r="G147" i="7"/>
  <c r="G145" i="7"/>
  <c r="G144" i="7"/>
  <c r="G143" i="7"/>
  <c r="G142" i="7"/>
  <c r="G141" i="7"/>
  <c r="G140" i="7"/>
  <c r="G139" i="7"/>
  <c r="G137" i="7" s="1"/>
  <c r="G138" i="7"/>
  <c r="G136" i="7"/>
  <c r="G135" i="7"/>
  <c r="G134" i="7"/>
  <c r="G133" i="7" s="1"/>
  <c r="G132" i="7"/>
  <c r="G131" i="7"/>
  <c r="G130" i="7"/>
  <c r="G129" i="7"/>
  <c r="G128" i="7"/>
  <c r="G127" i="7"/>
  <c r="G126" i="7"/>
  <c r="G125" i="7"/>
  <c r="G124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2" i="7"/>
  <c r="G101" i="7"/>
  <c r="G100" i="7"/>
  <c r="G99" i="7"/>
  <c r="G98" i="7"/>
  <c r="G97" i="7"/>
  <c r="G96" i="7"/>
  <c r="G95" i="7"/>
  <c r="G94" i="7"/>
  <c r="G92" i="7"/>
  <c r="G91" i="7"/>
  <c r="G90" i="7"/>
  <c r="G89" i="7"/>
  <c r="G88" i="7"/>
  <c r="G87" i="7"/>
  <c r="G86" i="7"/>
  <c r="G82" i="7"/>
  <c r="G81" i="7"/>
  <c r="G80" i="7"/>
  <c r="G79" i="7"/>
  <c r="G78" i="7"/>
  <c r="G77" i="7"/>
  <c r="G76" i="7"/>
  <c r="G75" i="7" s="1"/>
  <c r="G74" i="7"/>
  <c r="G71" i="7" s="1"/>
  <c r="G73" i="7"/>
  <c r="G72" i="7"/>
  <c r="G70" i="7"/>
  <c r="G69" i="7"/>
  <c r="G68" i="7"/>
  <c r="G67" i="7"/>
  <c r="G62" i="7" s="1"/>
  <c r="G66" i="7"/>
  <c r="G65" i="7"/>
  <c r="G64" i="7"/>
  <c r="G63" i="7"/>
  <c r="G61" i="7"/>
  <c r="G60" i="7"/>
  <c r="G59" i="7"/>
  <c r="G58" i="7" s="1"/>
  <c r="G57" i="7"/>
  <c r="G56" i="7"/>
  <c r="G55" i="7"/>
  <c r="G54" i="7"/>
  <c r="G53" i="7"/>
  <c r="G52" i="7"/>
  <c r="G51" i="7"/>
  <c r="G50" i="7"/>
  <c r="G49" i="7"/>
  <c r="G47" i="7"/>
  <c r="G46" i="7"/>
  <c r="G45" i="7"/>
  <c r="G44" i="7"/>
  <c r="G43" i="7"/>
  <c r="G42" i="7"/>
  <c r="G41" i="7"/>
  <c r="G40" i="7"/>
  <c r="G39" i="7"/>
  <c r="G37" i="7"/>
  <c r="G36" i="7"/>
  <c r="G35" i="7"/>
  <c r="G34" i="7"/>
  <c r="G33" i="7"/>
  <c r="G32" i="7"/>
  <c r="G31" i="7"/>
  <c r="G30" i="7"/>
  <c r="G29" i="7"/>
  <c r="G27" i="7"/>
  <c r="G26" i="7"/>
  <c r="G25" i="7"/>
  <c r="G24" i="7"/>
  <c r="G23" i="7"/>
  <c r="G22" i="7"/>
  <c r="G21" i="7"/>
  <c r="G20" i="7"/>
  <c r="G19" i="7"/>
  <c r="G17" i="7"/>
  <c r="G16" i="7"/>
  <c r="G15" i="7"/>
  <c r="G14" i="7"/>
  <c r="G13" i="7"/>
  <c r="G12" i="7"/>
  <c r="G11" i="7"/>
  <c r="F150" i="7"/>
  <c r="E150" i="7"/>
  <c r="D150" i="7"/>
  <c r="B150" i="7"/>
  <c r="F146" i="7"/>
  <c r="E146" i="7"/>
  <c r="D146" i="7"/>
  <c r="B146" i="7"/>
  <c r="F137" i="7"/>
  <c r="E137" i="7"/>
  <c r="D137" i="7"/>
  <c r="B137" i="7"/>
  <c r="F133" i="7"/>
  <c r="E133" i="7"/>
  <c r="D133" i="7"/>
  <c r="B133" i="7"/>
  <c r="F123" i="7"/>
  <c r="E123" i="7"/>
  <c r="D123" i="7"/>
  <c r="B123" i="7"/>
  <c r="F113" i="7"/>
  <c r="E113" i="7"/>
  <c r="D113" i="7"/>
  <c r="B113" i="7"/>
  <c r="F103" i="7"/>
  <c r="E103" i="7"/>
  <c r="D103" i="7"/>
  <c r="B103" i="7"/>
  <c r="F93" i="7"/>
  <c r="E93" i="7"/>
  <c r="D93" i="7"/>
  <c r="B93" i="7"/>
  <c r="F85" i="7"/>
  <c r="E85" i="7"/>
  <c r="D85" i="7"/>
  <c r="B85" i="7"/>
  <c r="F71" i="7"/>
  <c r="E71" i="7"/>
  <c r="D71" i="7"/>
  <c r="B71" i="7"/>
  <c r="F75" i="7"/>
  <c r="E75" i="7"/>
  <c r="D75" i="7"/>
  <c r="B75" i="7"/>
  <c r="F62" i="7"/>
  <c r="E62" i="7"/>
  <c r="D62" i="7"/>
  <c r="B62" i="7"/>
  <c r="F58" i="7"/>
  <c r="E58" i="7"/>
  <c r="D58" i="7"/>
  <c r="B58" i="7"/>
  <c r="F48" i="7"/>
  <c r="E48" i="7"/>
  <c r="D48" i="7"/>
  <c r="B48" i="7"/>
  <c r="F38" i="7"/>
  <c r="E38" i="7"/>
  <c r="D38" i="7"/>
  <c r="B38" i="7"/>
  <c r="F28" i="7"/>
  <c r="E28" i="7"/>
  <c r="D28" i="7"/>
  <c r="B28" i="7"/>
  <c r="F18" i="7"/>
  <c r="E18" i="7"/>
  <c r="D18" i="7"/>
  <c r="B18" i="7"/>
  <c r="F10" i="7"/>
  <c r="E10" i="7"/>
  <c r="D10" i="7"/>
  <c r="B10" i="7"/>
  <c r="G38" i="7" l="1"/>
  <c r="G123" i="7"/>
  <c r="C150" i="7"/>
  <c r="G27" i="9"/>
  <c r="C37" i="9"/>
  <c r="C38" i="7"/>
  <c r="C71" i="7"/>
  <c r="C113" i="7"/>
  <c r="G61" i="9"/>
  <c r="C123" i="7"/>
  <c r="G28" i="7"/>
  <c r="G85" i="7"/>
  <c r="G146" i="7"/>
  <c r="C93" i="7"/>
  <c r="C133" i="7"/>
  <c r="F43" i="9"/>
  <c r="G44" i="9"/>
  <c r="D43" i="9"/>
  <c r="C44" i="9"/>
  <c r="C43" i="9" s="1"/>
  <c r="C27" i="9"/>
  <c r="F9" i="9"/>
  <c r="E9" i="9"/>
  <c r="E77" i="9" s="1"/>
  <c r="C19" i="9"/>
  <c r="D9" i="9"/>
  <c r="G10" i="9"/>
  <c r="C10" i="9"/>
  <c r="B43" i="9"/>
  <c r="B9" i="9"/>
  <c r="B111" i="8"/>
  <c r="E111" i="8"/>
  <c r="G88" i="8"/>
  <c r="C88" i="8"/>
  <c r="G9" i="8"/>
  <c r="C9" i="8"/>
  <c r="G103" i="7"/>
  <c r="C103" i="7"/>
  <c r="G93" i="7"/>
  <c r="C85" i="7"/>
  <c r="E84" i="7"/>
  <c r="F84" i="7"/>
  <c r="D84" i="7"/>
  <c r="B84" i="7"/>
  <c r="C58" i="7"/>
  <c r="G48" i="7"/>
  <c r="C48" i="7"/>
  <c r="C28" i="7"/>
  <c r="G18" i="7"/>
  <c r="C18" i="7"/>
  <c r="D9" i="7"/>
  <c r="G10" i="7"/>
  <c r="B9" i="7"/>
  <c r="C10" i="7"/>
  <c r="F9" i="7"/>
  <c r="E9" i="7"/>
  <c r="G9" i="9" l="1"/>
  <c r="G43" i="9"/>
  <c r="D77" i="9"/>
  <c r="F77" i="9"/>
  <c r="B77" i="9"/>
  <c r="C9" i="9"/>
  <c r="C77" i="9" s="1"/>
  <c r="G77" i="9"/>
  <c r="G111" i="8"/>
  <c r="C111" i="8"/>
  <c r="F159" i="7"/>
  <c r="G84" i="7"/>
  <c r="C84" i="7"/>
  <c r="D159" i="7"/>
  <c r="B159" i="7"/>
  <c r="E159" i="7"/>
  <c r="C9" i="7"/>
  <c r="G9" i="7"/>
  <c r="G159" i="7" l="1"/>
  <c r="C159" i="7"/>
</calcChain>
</file>

<file path=xl/sharedStrings.xml><?xml version="1.0" encoding="utf-8"?>
<sst xmlns="http://schemas.openxmlformats.org/spreadsheetml/2006/main" count="398" uniqueCount="228">
  <si>
    <t>(PESOS)</t>
  </si>
  <si>
    <t>Concepto</t>
  </si>
  <si>
    <t>*</t>
  </si>
  <si>
    <t>Devengado</t>
  </si>
  <si>
    <t>Aprobado</t>
  </si>
  <si>
    <t>Pagado</t>
  </si>
  <si>
    <t>Ampliaciones/ (Reducciones)</t>
  </si>
  <si>
    <t>Modificado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</si>
  <si>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</si>
  <si>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</si>
  <si>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</si>
  <si>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</si>
  <si>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</si>
  <si>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</si>
  <si>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</si>
  <si>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</si>
  <si>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</si>
  <si>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</si>
  <si>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</si>
  <si>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</si>
  <si>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</si>
  <si>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</si>
  <si>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</si>
  <si>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</si>
  <si>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</si>
  <si>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</si>
  <si>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</si>
  <si>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</si>
  <si>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</si>
  <si>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</si>
  <si>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</si>
  <si>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</si>
  <si>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</si>
  <si>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</si>
  <si>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</si>
  <si>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</si>
  <si>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</si>
  <si>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</si>
  <si>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</si>
  <si>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</si>
  <si>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</si>
  <si>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</si>
  <si>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</si>
  <si>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</si>
  <si>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</si>
  <si>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</si>
  <si>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</si>
  <si>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</si>
  <si>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</si>
  <si>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</si>
  <si>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</si>
  <si>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</si>
  <si>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</si>
  <si>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</si>
  <si>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</si>
  <si>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</si>
  <si>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</si>
  <si>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</si>
  <si>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</si>
  <si>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</si>
  <si>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</si>
  <si>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</si>
  <si>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</si>
  <si>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</si>
  <si>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</si>
  <si>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</si>
  <si>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</si>
  <si>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</si>
  <si>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</si>
  <si>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</si>
  <si>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</si>
  <si>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</si>
  <si>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</si>
  <si>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</si>
  <si>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</si>
  <si>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</si>
  <si>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</si>
  <si>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</si>
  <si>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</si>
  <si>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</si>
  <si>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</si>
  <si>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</si>
  <si>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</si>
  <si>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</si>
  <si>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</si>
  <si>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</si>
  <si>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</si>
  <si>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</si>
  <si>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</si>
  <si>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</si>
  <si>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</si>
  <si>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</si>
  <si>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</si>
  <si>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</si>
  <si>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</si>
  <si>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</si>
  <si>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</si>
  <si>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</si>
  <si>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</si>
  <si>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</si>
  <si>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</si>
  <si>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</si>
  <si>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</si>
  <si>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</si>
  <si>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</si>
  <si>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</si>
  <si>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</si>
  <si>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</si>
  <si>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</si>
  <si>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</si>
  <si>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</si>
  <si>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</si>
  <si>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</si>
  <si>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</si>
  <si>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</si>
  <si>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</si>
  <si>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</si>
  <si>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</si>
  <si>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</si>
  <si>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</si>
  <si>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</si>
  <si>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</si>
  <si>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</si>
  <si>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</si>
  <si>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</si>
  <si>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</si>
  <si>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</si>
  <si>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</si>
  <si>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</si>
  <si>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</si>
  <si>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</si>
  <si>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</si>
  <si>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</si>
  <si>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</si>
  <si>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</si>
  <si>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</si>
  <si>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</si>
  <si>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</si>
  <si>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</si>
  <si>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</si>
  <si>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</si>
  <si>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</si>
  <si>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</si>
  <si>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</si>
  <si>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</si>
  <si>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</si>
  <si>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</si>
  <si>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</si>
  <si>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Del 1 de enero al 30 de junio de 2026</t>
  </si>
  <si>
    <t>1009 Presidente Municipal</t>
  </si>
  <si>
    <t>1010 Síndicos</t>
  </si>
  <si>
    <t>1011 Regidores</t>
  </si>
  <si>
    <t>1012 Delegados y Subdelegados Municipales</t>
  </si>
  <si>
    <t>1194 Dirección de Presupuesto Participativo y Delegaciones</t>
  </si>
  <si>
    <t>1195 Secretaría de Vinculación y Atención de los Leoneses</t>
  </si>
  <si>
    <t>1196 Dirección de Relaciones Públicas y Agenda</t>
  </si>
  <si>
    <t>1198 Dirección de Atención Ciudadana</t>
  </si>
  <si>
    <t>1210 Secretaría del H. Ayuntamiento</t>
  </si>
  <si>
    <t>1211 Dirección General de Asuntos Jurídicos</t>
  </si>
  <si>
    <t>1212 Dirección General de Gobierno</t>
  </si>
  <si>
    <t>1214 Dirección General de Apoyo a la Función Edilicia</t>
  </si>
  <si>
    <t>1216 Dirección General de Archivos</t>
  </si>
  <si>
    <t>1218 Subsecretaría Técnica</t>
  </si>
  <si>
    <t>1310 Tesorería Municipal</t>
  </si>
  <si>
    <t>1311 Dirección General de Egresos</t>
  </si>
  <si>
    <t>1314 Dirección General de Ingresos</t>
  </si>
  <si>
    <t>1315 Dirección General de Recursos Materiales y Servicios Generales</t>
  </si>
  <si>
    <t>1316 Dirección General de Inversión Pública</t>
  </si>
  <si>
    <t>1410 Contraloría Municipal</t>
  </si>
  <si>
    <t>1510 Secretaría de Seguridad, Prevención y Protección Ciudadana</t>
  </si>
  <si>
    <t>1512 Dirección General de Policía Municipal y Policía Vial</t>
  </si>
  <si>
    <t>1514 Dirección General de Protección Civil</t>
  </si>
  <si>
    <t>1517 Dirección General de Prevención del Delito y Participación Social</t>
  </si>
  <si>
    <t>1519 Dirección de Centro de Formación Policial</t>
  </si>
  <si>
    <t>1520 Dirección General del Centro de Cómputo, Comando, Comunicaciones y Control (C4)</t>
  </si>
  <si>
    <t>1521 Dirección de Regulación de la Seguridad Privada</t>
  </si>
  <si>
    <t>1522 Subsecretaría de Seguridad y Protección</t>
  </si>
  <si>
    <t>1523 Juzgado Cívico General</t>
  </si>
  <si>
    <t>1524 Comisionado de Prevención y Atención Ciudadana</t>
  </si>
  <si>
    <t>1525 Dirección General de Asuntos Jurídicos y Derechos Humanos</t>
  </si>
  <si>
    <t>1526 Dirección General de Planeación y Administración</t>
  </si>
  <si>
    <t>1527 Dirección General de Fiscalización y Control</t>
  </si>
  <si>
    <t>1610 Dirección General de Comunicación Social</t>
  </si>
  <si>
    <t>1710 Dirección General de Desarrollo Institucional</t>
  </si>
  <si>
    <t>1800 Secretaría para el Fortalecimiento Social de León</t>
  </si>
  <si>
    <t>1810 Dirección General de Desarrollo Rural</t>
  </si>
  <si>
    <t>1815 Dirección General de Desarrollo Social</t>
  </si>
  <si>
    <t>1816 Subdirección General de Programas Estratégicos</t>
  </si>
  <si>
    <t>1910 Subdirección General de Desarrollo y Participación Ciudadana</t>
  </si>
  <si>
    <t>2010 Dirección General de Desarrollo Urbano</t>
  </si>
  <si>
    <t>2100 Secretaría para la Reactivación Económica de León</t>
  </si>
  <si>
    <t>2110 Dirección General de Economía</t>
  </si>
  <si>
    <t>2111 Dirección de Comercio, Consumo y Abasto</t>
  </si>
  <si>
    <t>2112 Dirección de Atracción de Inversiones</t>
  </si>
  <si>
    <t>2210 Dirección General de Educación</t>
  </si>
  <si>
    <t>2310 Dirección General de Medio Ambiente</t>
  </si>
  <si>
    <t>2410 Dirección General de Movilidad</t>
  </si>
  <si>
    <t>2500 Secretaría de Infraestructura, Movilidad y Desarrollo Sustentable</t>
  </si>
  <si>
    <t>2510 Dirección General de Obra Pública</t>
  </si>
  <si>
    <t>2610 Dirección General de Salud</t>
  </si>
  <si>
    <t>2715 Provisiones Económicas</t>
  </si>
  <si>
    <t>2810 Egreso Aplicable a Diversas Dependencias</t>
  </si>
  <si>
    <t>2910 Dirección General de Tecnologías de la Información y Gobierno Digital</t>
  </si>
  <si>
    <t>3110 Dirección General de Hospitalidad y Turismo</t>
  </si>
  <si>
    <t>3210 Dirección General de Innovación</t>
  </si>
  <si>
    <t>3510 Dirección General de Gestión Gubernamental</t>
  </si>
  <si>
    <t>3610 Dirección General de Parques y Espacios Públicos</t>
  </si>
  <si>
    <t>4010 Unidad de Transparencia</t>
  </si>
  <si>
    <t>4011 Juzgados Administrativos Municipales</t>
  </si>
  <si>
    <t>4012 Defensoría de Oficio en Materia Administrativa</t>
  </si>
  <si>
    <t>4013 Instituto Municipal de Planeación (IMPLAN)</t>
  </si>
  <si>
    <t>5010 Patronato de Bomberos de León Guanajuato</t>
  </si>
  <si>
    <t>5011 Comisión Municipal de Cultura Física y Deporte de León (COMUDE)</t>
  </si>
  <si>
    <t>5012 Sistema para el Desarrollo Integral de la Familia (DIF León)</t>
  </si>
  <si>
    <t>5013 Patronato Explora</t>
  </si>
  <si>
    <t>5017 Instituto Municipal de Vivienda de León (IMUVI)</t>
  </si>
  <si>
    <t>5018 Instituto Cultural de León (ICL)</t>
  </si>
  <si>
    <t>5019 Instituto Municipal de las Mujeres</t>
  </si>
  <si>
    <t>5021 Patronato del Parque Zoológico de León</t>
  </si>
  <si>
    <t>5022 Procuraduría Auxiliar de Protección de Niñas, Niños y Adolescentes</t>
  </si>
  <si>
    <t>5051 Fideicomiso de Obras por Cooperación (FIDOC)</t>
  </si>
  <si>
    <t>5052 Instituto Municipal de las Juventudes</t>
  </si>
  <si>
    <t>5053 Parque Ecológico Metropolitano de León, Gto. "Eliseo Martínez Pérez"</t>
  </si>
  <si>
    <t>5056 Fideicomiso Museo de la Ciudad de León</t>
  </si>
  <si>
    <t>5057 Sistema Integral de Aseo Público de León (SIAP)</t>
  </si>
  <si>
    <t>5058 Academia Metropolitana de Seguridad Pública de León</t>
  </si>
  <si>
    <t>3010 Deuda Pública Municipal</t>
  </si>
  <si>
    <t>MUNICIPIO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</si>
</sst>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horizontal="left" vertical="center" indent="6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3" fontId="0" fillId="0" borderId="14" xfId="0" applyNumberFormat="1" applyBorder="1" applyAlignment="1" applyProtection="1">
      <alignment horizontal="right" vertical="top"/>
      <protection locked="0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2" fillId="0" borderId="8" xfId="0" applyNumberFormat="1" applyFont="1" applyBorder="1" applyAlignment="1">
      <alignment horizontal="right" vertical="center"/>
    </xf>
    <xf numFmtId="3" fontId="0" fillId="0" borderId="8" xfId="0" applyNumberFormat="1" applyBorder="1" applyAlignment="1">
      <alignment horizontal="center" vertical="center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3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Millares 2" xfId="3"/>
    <cellStyle name="Normal" xfId="0" builtinId="0"/>
    <cellStyle name="Normal 2" xfId="2"/>
    <cellStyle name="Normal 2 2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2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76" t="s">
        <v>8</v>
      </c>
      <c r="B1" s="60"/>
      <c r="C1" s="60"/>
      <c r="D1" s="60"/>
      <c r="E1" s="60"/>
      <c r="F1" s="60"/>
      <c r="G1" s="61"/>
    </row>
    <row r="2" spans="1:7" x14ac:dyDescent="0.25">
      <c r="A2" s="62" t="s">
        <v>227</v>
      </c>
      <c r="B2" s="63"/>
      <c r="C2" s="63"/>
      <c r="D2" s="63"/>
      <c r="E2" s="63"/>
      <c r="F2" s="63"/>
      <c r="G2" s="64"/>
    </row>
    <row r="3" spans="1:7" x14ac:dyDescent="0.25">
      <c r="A3" s="65" t="s">
        <v>9</v>
      </c>
      <c r="B3" s="66"/>
      <c r="C3" s="66"/>
      <c r="D3" s="66"/>
      <c r="E3" s="66"/>
      <c r="F3" s="66"/>
      <c r="G3" s="67"/>
    </row>
    <row r="4" spans="1:7" x14ac:dyDescent="0.25">
      <c r="A4" s="65" t="s">
        <v>10</v>
      </c>
      <c r="B4" s="66"/>
      <c r="C4" s="66"/>
      <c r="D4" s="66"/>
      <c r="E4" s="66"/>
      <c r="F4" s="66"/>
      <c r="G4" s="67"/>
    </row>
    <row r="5" spans="1:7" x14ac:dyDescent="0.25">
      <c r="A5" s="65" t="s">
        <v>148</v>
      </c>
      <c r="B5" s="66"/>
      <c r="C5" s="66"/>
      <c r="D5" s="66"/>
      <c r="E5" s="66"/>
      <c r="F5" s="66"/>
      <c r="G5" s="67"/>
    </row>
    <row r="6" spans="1:7" x14ac:dyDescent="0.25">
      <c r="A6" s="68" t="s">
        <v>0</v>
      </c>
      <c r="B6" s="69"/>
      <c r="C6" s="69"/>
      <c r="D6" s="69"/>
      <c r="E6" s="69"/>
      <c r="F6" s="69"/>
      <c r="G6" s="70"/>
    </row>
    <row r="7" spans="1:7" x14ac:dyDescent="0.25">
      <c r="A7" s="74" t="s">
        <v>1</v>
      </c>
      <c r="B7" s="74" t="s">
        <v>11</v>
      </c>
      <c r="C7" s="74"/>
      <c r="D7" s="74"/>
      <c r="E7" s="74"/>
      <c r="F7" s="74"/>
      <c r="G7" s="75" t="s">
        <v>12</v>
      </c>
    </row>
    <row r="8" spans="1:7" ht="30" x14ac:dyDescent="0.25">
      <c r="A8" s="74"/>
      <c r="B8" s="2" t="s">
        <v>4</v>
      </c>
      <c r="C8" s="2" t="s">
        <v>13</v>
      </c>
      <c r="D8" s="2" t="s">
        <v>14</v>
      </c>
      <c r="E8" s="2" t="s">
        <v>3</v>
      </c>
      <c r="F8" s="2" t="s">
        <v>15</v>
      </c>
      <c r="G8" s="74"/>
    </row>
    <row r="9" spans="1:7" x14ac:dyDescent="0.25">
      <c r="A9" s="5" t="s">
        <v>16</v>
      </c>
      <c r="B9" s="50">
        <f>B10+B18+B28+B38+B48+B58+B62+B71+B75</f>
        <v>7003961724.5299988</v>
      </c>
      <c r="C9" s="50">
        <f t="shared" ref="C9" si="0">C10+C18+C28+C38+C48+C58+C62+C71+C75</f>
        <v>1909109354.319999</v>
      </c>
      <c r="D9" s="50">
        <f t="shared" ref="D9:G9" si="1">D10+D18+D28+D38+D48+D58+D62+D71+D75</f>
        <v>8913071078.8500004</v>
      </c>
      <c r="E9" s="50">
        <f t="shared" si="1"/>
        <v>3342894144.9499993</v>
      </c>
      <c r="F9" s="50">
        <f t="shared" si="1"/>
        <v>3202450169.4299994</v>
      </c>
      <c r="G9" s="50">
        <f t="shared" si="1"/>
        <v>5570176933.8999996</v>
      </c>
    </row>
    <row r="10" spans="1:7" x14ac:dyDescent="0.25">
      <c r="A10" s="28" t="s">
        <v>17</v>
      </c>
      <c r="B10" s="50">
        <f>SUM(B11:B17)</f>
        <v>3583656933.71</v>
      </c>
      <c r="C10" s="50">
        <f t="shared" ref="C10" si="2">SUM(C11:C17)</f>
        <v>-54384045.810001284</v>
      </c>
      <c r="D10" s="50">
        <f t="shared" ref="D10:G10" si="3">SUM(D11:D17)</f>
        <v>3529272887.8999991</v>
      </c>
      <c r="E10" s="50">
        <f t="shared" si="3"/>
        <v>1466936539.6999996</v>
      </c>
      <c r="F10" s="50">
        <f t="shared" si="3"/>
        <v>1415130176.5899997</v>
      </c>
      <c r="G10" s="50">
        <f t="shared" si="3"/>
        <v>2062336348.1999993</v>
      </c>
    </row>
    <row r="11" spans="1:7" x14ac:dyDescent="0.25">
      <c r="A11" s="29" t="s">
        <v>18</v>
      </c>
      <c r="B11" s="43">
        <v>1702530483.9000003</v>
      </c>
      <c r="C11" s="43">
        <f>D11-B11</f>
        <v>-164653788.99000049</v>
      </c>
      <c r="D11" s="43">
        <v>1537876694.9099998</v>
      </c>
      <c r="E11" s="43">
        <v>702216559.8599999</v>
      </c>
      <c r="F11" s="43">
        <v>702024191.66999984</v>
      </c>
      <c r="G11" s="43">
        <f>D11-E11</f>
        <v>835660135.04999995</v>
      </c>
    </row>
    <row r="12" spans="1:7" x14ac:dyDescent="0.25">
      <c r="A12" s="29" t="s">
        <v>19</v>
      </c>
      <c r="B12" s="43">
        <v>26000000.039999999</v>
      </c>
      <c r="C12" s="43">
        <f t="shared" ref="C12:C76" si="4">D12-B12</f>
        <v>34364086.710000001</v>
      </c>
      <c r="D12" s="43">
        <v>60364086.75</v>
      </c>
      <c r="E12" s="43">
        <v>47028786.590000004</v>
      </c>
      <c r="F12" s="43">
        <v>47028786.590000004</v>
      </c>
      <c r="G12" s="43">
        <f t="shared" ref="G12:G17" si="5">D12-E12</f>
        <v>13335300.159999996</v>
      </c>
    </row>
    <row r="13" spans="1:7" x14ac:dyDescent="0.25">
      <c r="A13" s="29" t="s">
        <v>20</v>
      </c>
      <c r="B13" s="43">
        <v>371399956.42999983</v>
      </c>
      <c r="C13" s="43">
        <f t="shared" si="4"/>
        <v>5889.3799999952316</v>
      </c>
      <c r="D13" s="43">
        <v>371405845.80999982</v>
      </c>
      <c r="E13" s="43">
        <v>64119582.49000001</v>
      </c>
      <c r="F13" s="43">
        <v>63759960.600000016</v>
      </c>
      <c r="G13" s="43">
        <f t="shared" si="5"/>
        <v>307286263.31999981</v>
      </c>
    </row>
    <row r="14" spans="1:7" x14ac:dyDescent="0.25">
      <c r="A14" s="29" t="s">
        <v>21</v>
      </c>
      <c r="B14" s="43">
        <v>623343523.14999998</v>
      </c>
      <c r="C14" s="43">
        <f t="shared" si="4"/>
        <v>-12383090.809999943</v>
      </c>
      <c r="D14" s="43">
        <v>610960432.34000003</v>
      </c>
      <c r="E14" s="43">
        <v>194963579.85000002</v>
      </c>
      <c r="F14" s="43">
        <v>148849140.84999993</v>
      </c>
      <c r="G14" s="43">
        <f t="shared" si="5"/>
        <v>415996852.49000001</v>
      </c>
    </row>
    <row r="15" spans="1:7" x14ac:dyDescent="0.25">
      <c r="A15" s="29" t="s">
        <v>22</v>
      </c>
      <c r="B15" s="43">
        <v>860382970.19000006</v>
      </c>
      <c r="C15" s="43">
        <f t="shared" si="4"/>
        <v>88282857.899999142</v>
      </c>
      <c r="D15" s="43">
        <v>948665828.0899992</v>
      </c>
      <c r="E15" s="43">
        <v>458608030.90999955</v>
      </c>
      <c r="F15" s="43">
        <v>453468096.87999976</v>
      </c>
      <c r="G15" s="43">
        <f t="shared" si="5"/>
        <v>490057797.17999965</v>
      </c>
    </row>
    <row r="16" spans="1:7" x14ac:dyDescent="0.25">
      <c r="A16" s="29" t="s">
        <v>23</v>
      </c>
      <c r="B16" s="43">
        <v>0</v>
      </c>
      <c r="C16" s="43">
        <f t="shared" si="4"/>
        <v>0</v>
      </c>
      <c r="D16" s="43">
        <v>0</v>
      </c>
      <c r="E16" s="43">
        <v>0</v>
      </c>
      <c r="F16" s="43">
        <v>0</v>
      </c>
      <c r="G16" s="43">
        <f t="shared" si="5"/>
        <v>0</v>
      </c>
    </row>
    <row r="17" spans="1:7" x14ac:dyDescent="0.25">
      <c r="A17" s="29" t="s">
        <v>24</v>
      </c>
      <c r="B17" s="43">
        <v>0</v>
      </c>
      <c r="C17" s="43">
        <f t="shared" si="4"/>
        <v>0</v>
      </c>
      <c r="D17" s="43">
        <v>0</v>
      </c>
      <c r="E17" s="43">
        <v>0</v>
      </c>
      <c r="F17" s="43">
        <v>0</v>
      </c>
      <c r="G17" s="43">
        <f t="shared" si="5"/>
        <v>0</v>
      </c>
    </row>
    <row r="18" spans="1:7" x14ac:dyDescent="0.25">
      <c r="A18" s="28" t="s">
        <v>25</v>
      </c>
      <c r="B18" s="50">
        <f>SUM(B19:B27)</f>
        <v>257659427.37</v>
      </c>
      <c r="C18" s="50">
        <f t="shared" ref="C18" si="6">SUM(C19:C27)</f>
        <v>111890245.84999996</v>
      </c>
      <c r="D18" s="50">
        <f t="shared" ref="D18:G18" si="7">SUM(D19:D27)</f>
        <v>369549673.21999997</v>
      </c>
      <c r="E18" s="50">
        <f t="shared" si="7"/>
        <v>79071764.369999975</v>
      </c>
      <c r="F18" s="50">
        <f t="shared" si="7"/>
        <v>74290988.599999994</v>
      </c>
      <c r="G18" s="50">
        <f t="shared" si="7"/>
        <v>290477908.84999996</v>
      </c>
    </row>
    <row r="19" spans="1:7" x14ac:dyDescent="0.25">
      <c r="A19" s="29" t="s">
        <v>26</v>
      </c>
      <c r="B19" s="43">
        <v>17683567.879999999</v>
      </c>
      <c r="C19" s="43">
        <f t="shared" si="4"/>
        <v>1980152.5199999958</v>
      </c>
      <c r="D19" s="43">
        <v>19663720.399999995</v>
      </c>
      <c r="E19" s="43">
        <v>3644153.4099999988</v>
      </c>
      <c r="F19" s="43">
        <v>3548434.3299999991</v>
      </c>
      <c r="G19" s="43">
        <f t="shared" ref="G19:G27" si="8">D19-E19</f>
        <v>16019566.989999996</v>
      </c>
    </row>
    <row r="20" spans="1:7" x14ac:dyDescent="0.25">
      <c r="A20" s="29" t="s">
        <v>27</v>
      </c>
      <c r="B20" s="43">
        <v>27307638.210000001</v>
      </c>
      <c r="C20" s="43">
        <f t="shared" si="4"/>
        <v>920517.90000000596</v>
      </c>
      <c r="D20" s="43">
        <v>28228156.110000007</v>
      </c>
      <c r="E20" s="43">
        <v>8339275.799999997</v>
      </c>
      <c r="F20" s="43">
        <v>8171774.5199999977</v>
      </c>
      <c r="G20" s="43">
        <f t="shared" si="8"/>
        <v>19888880.31000001</v>
      </c>
    </row>
    <row r="21" spans="1:7" x14ac:dyDescent="0.25">
      <c r="A21" s="29" t="s">
        <v>28</v>
      </c>
      <c r="B21" s="43">
        <v>2247518</v>
      </c>
      <c r="C21" s="43">
        <f t="shared" si="4"/>
        <v>1261229.6299999999</v>
      </c>
      <c r="D21" s="43">
        <v>3508747.63</v>
      </c>
      <c r="E21" s="43">
        <v>522966.75</v>
      </c>
      <c r="F21" s="43">
        <v>522966.75</v>
      </c>
      <c r="G21" s="43">
        <f t="shared" si="8"/>
        <v>2985780.88</v>
      </c>
    </row>
    <row r="22" spans="1:7" x14ac:dyDescent="0.25">
      <c r="A22" s="29" t="s">
        <v>29</v>
      </c>
      <c r="B22" s="43">
        <v>37854649.370000005</v>
      </c>
      <c r="C22" s="43">
        <f t="shared" si="4"/>
        <v>21893451.219999991</v>
      </c>
      <c r="D22" s="43">
        <v>59748100.589999996</v>
      </c>
      <c r="E22" s="43">
        <v>11646740.279999992</v>
      </c>
      <c r="F22" s="43">
        <v>9145297.2999999952</v>
      </c>
      <c r="G22" s="43">
        <f t="shared" si="8"/>
        <v>48101360.310000002</v>
      </c>
    </row>
    <row r="23" spans="1:7" x14ac:dyDescent="0.25">
      <c r="A23" s="29" t="s">
        <v>30</v>
      </c>
      <c r="B23" s="43">
        <v>32419634.609999999</v>
      </c>
      <c r="C23" s="43">
        <f t="shared" si="4"/>
        <v>2169677.0500000045</v>
      </c>
      <c r="D23" s="43">
        <v>34589311.660000004</v>
      </c>
      <c r="E23" s="43">
        <v>3952375.41</v>
      </c>
      <c r="F23" s="43">
        <v>3929575.87</v>
      </c>
      <c r="G23" s="43">
        <f t="shared" si="8"/>
        <v>30636936.250000004</v>
      </c>
    </row>
    <row r="24" spans="1:7" x14ac:dyDescent="0.25">
      <c r="A24" s="29" t="s">
        <v>31</v>
      </c>
      <c r="B24" s="43">
        <v>91472037.979999989</v>
      </c>
      <c r="C24" s="43">
        <f t="shared" si="4"/>
        <v>59181397.539999992</v>
      </c>
      <c r="D24" s="43">
        <v>150653435.51999998</v>
      </c>
      <c r="E24" s="43">
        <v>21952429.729999997</v>
      </c>
      <c r="F24" s="43">
        <v>20116306.579999998</v>
      </c>
      <c r="G24" s="43">
        <f t="shared" si="8"/>
        <v>128701005.78999999</v>
      </c>
    </row>
    <row r="25" spans="1:7" x14ac:dyDescent="0.25">
      <c r="A25" s="29" t="s">
        <v>32</v>
      </c>
      <c r="B25" s="43">
        <v>18453951.829999994</v>
      </c>
      <c r="C25" s="43">
        <f t="shared" si="4"/>
        <v>5143242.91</v>
      </c>
      <c r="D25" s="43">
        <v>23597194.739999995</v>
      </c>
      <c r="E25" s="43">
        <v>5174207.1900000013</v>
      </c>
      <c r="F25" s="43">
        <v>5167872.4300000016</v>
      </c>
      <c r="G25" s="43">
        <f t="shared" si="8"/>
        <v>18422987.549999993</v>
      </c>
    </row>
    <row r="26" spans="1:7" x14ac:dyDescent="0.25">
      <c r="A26" s="29" t="s">
        <v>33</v>
      </c>
      <c r="B26" s="43">
        <v>1945111.33</v>
      </c>
      <c r="C26" s="43">
        <f t="shared" si="4"/>
        <v>18140844</v>
      </c>
      <c r="D26" s="43">
        <v>20085955.329999998</v>
      </c>
      <c r="E26" s="43">
        <v>18315699.689999998</v>
      </c>
      <c r="F26" s="43">
        <v>18315699.689999998</v>
      </c>
      <c r="G26" s="43">
        <f t="shared" si="8"/>
        <v>1770255.6400000006</v>
      </c>
    </row>
    <row r="27" spans="1:7" x14ac:dyDescent="0.25">
      <c r="A27" s="29" t="s">
        <v>34</v>
      </c>
      <c r="B27" s="43">
        <v>28275318.160000008</v>
      </c>
      <c r="C27" s="43">
        <f t="shared" si="4"/>
        <v>1199733.0799999908</v>
      </c>
      <c r="D27" s="43">
        <v>29475051.239999998</v>
      </c>
      <c r="E27" s="43">
        <v>5523916.1099999985</v>
      </c>
      <c r="F27" s="43">
        <v>5373061.129999998</v>
      </c>
      <c r="G27" s="43">
        <f t="shared" si="8"/>
        <v>23951135.129999999</v>
      </c>
    </row>
    <row r="28" spans="1:7" x14ac:dyDescent="0.25">
      <c r="A28" s="28" t="s">
        <v>35</v>
      </c>
      <c r="B28" s="50">
        <f>SUM(B29:B37)</f>
        <v>1373286269.8199999</v>
      </c>
      <c r="C28" s="50">
        <f t="shared" ref="C28" si="9">SUM(C29:C37)</f>
        <v>257023933.46000028</v>
      </c>
      <c r="D28" s="50">
        <f t="shared" ref="D28:G28" si="10">SUM(D29:D37)</f>
        <v>1630310203.2800004</v>
      </c>
      <c r="E28" s="50">
        <f t="shared" si="10"/>
        <v>561160311.54999995</v>
      </c>
      <c r="F28" s="50">
        <f t="shared" si="10"/>
        <v>550741655.97000003</v>
      </c>
      <c r="G28" s="50">
        <f t="shared" si="10"/>
        <v>1069149891.7300001</v>
      </c>
    </row>
    <row r="29" spans="1:7" x14ac:dyDescent="0.25">
      <c r="A29" s="29" t="s">
        <v>36</v>
      </c>
      <c r="B29" s="43">
        <v>255272920.66</v>
      </c>
      <c r="C29" s="43">
        <f t="shared" si="4"/>
        <v>45129605.470000058</v>
      </c>
      <c r="D29" s="43">
        <v>300402526.13000005</v>
      </c>
      <c r="E29" s="43">
        <v>129445769.09999999</v>
      </c>
      <c r="F29" s="43">
        <v>126028570.58999999</v>
      </c>
      <c r="G29" s="43">
        <f t="shared" ref="G29:G37" si="11">D29-E29</f>
        <v>170956757.03000006</v>
      </c>
    </row>
    <row r="30" spans="1:7" x14ac:dyDescent="0.25">
      <c r="A30" s="29" t="s">
        <v>37</v>
      </c>
      <c r="B30" s="43">
        <v>138425141.84</v>
      </c>
      <c r="C30" s="43">
        <f t="shared" si="4"/>
        <v>28215713.119999945</v>
      </c>
      <c r="D30" s="43">
        <v>166640854.95999995</v>
      </c>
      <c r="E30" s="43">
        <v>54210804.170000002</v>
      </c>
      <c r="F30" s="43">
        <v>53954892.410000004</v>
      </c>
      <c r="G30" s="43">
        <f t="shared" si="11"/>
        <v>112430050.78999995</v>
      </c>
    </row>
    <row r="31" spans="1:7" x14ac:dyDescent="0.25">
      <c r="A31" s="29" t="s">
        <v>38</v>
      </c>
      <c r="B31" s="43">
        <v>211592501.73000002</v>
      </c>
      <c r="C31" s="43">
        <f t="shared" si="4"/>
        <v>87592622.790000081</v>
      </c>
      <c r="D31" s="43">
        <v>299185124.5200001</v>
      </c>
      <c r="E31" s="43">
        <v>68420839.249999985</v>
      </c>
      <c r="F31" s="43">
        <v>67425816.109999999</v>
      </c>
      <c r="G31" s="43">
        <f t="shared" si="11"/>
        <v>230764285.2700001</v>
      </c>
    </row>
    <row r="32" spans="1:7" x14ac:dyDescent="0.25">
      <c r="A32" s="29" t="s">
        <v>39</v>
      </c>
      <c r="B32" s="43">
        <v>66346578.409999996</v>
      </c>
      <c r="C32" s="43">
        <f t="shared" si="4"/>
        <v>5791970.4300000072</v>
      </c>
      <c r="D32" s="43">
        <v>72138548.840000004</v>
      </c>
      <c r="E32" s="43">
        <v>62043502.909999996</v>
      </c>
      <c r="F32" s="43">
        <v>60857382.969999999</v>
      </c>
      <c r="G32" s="43">
        <f t="shared" si="11"/>
        <v>10095045.930000007</v>
      </c>
    </row>
    <row r="33" spans="1:7" ht="14.45" customHeight="1" x14ac:dyDescent="0.25">
      <c r="A33" s="29" t="s">
        <v>40</v>
      </c>
      <c r="B33" s="43">
        <v>306855017.57999992</v>
      </c>
      <c r="C33" s="43">
        <f t="shared" si="4"/>
        <v>86266801.930000186</v>
      </c>
      <c r="D33" s="43">
        <v>393121819.51000011</v>
      </c>
      <c r="E33" s="43">
        <v>108448701.88000005</v>
      </c>
      <c r="F33" s="43">
        <v>107425664.24000001</v>
      </c>
      <c r="G33" s="43">
        <f t="shared" si="11"/>
        <v>284673117.63000005</v>
      </c>
    </row>
    <row r="34" spans="1:7" ht="14.45" customHeight="1" x14ac:dyDescent="0.25">
      <c r="A34" s="29" t="s">
        <v>41</v>
      </c>
      <c r="B34" s="43">
        <v>144274194.94</v>
      </c>
      <c r="C34" s="43">
        <f t="shared" si="4"/>
        <v>4593633.4300000072</v>
      </c>
      <c r="D34" s="43">
        <v>148867828.37</v>
      </c>
      <c r="E34" s="43">
        <v>62733821.090000011</v>
      </c>
      <c r="F34" s="43">
        <v>60156269.630000003</v>
      </c>
      <c r="G34" s="43">
        <f t="shared" si="11"/>
        <v>86134007.280000001</v>
      </c>
    </row>
    <row r="35" spans="1:7" ht="14.45" customHeight="1" x14ac:dyDescent="0.25">
      <c r="A35" s="29" t="s">
        <v>42</v>
      </c>
      <c r="B35" s="43">
        <v>7766583.5199999996</v>
      </c>
      <c r="C35" s="43">
        <f t="shared" si="4"/>
        <v>-329694.36000000034</v>
      </c>
      <c r="D35" s="43">
        <v>7436889.1599999992</v>
      </c>
      <c r="E35" s="43">
        <v>1165711.2000000002</v>
      </c>
      <c r="F35" s="43">
        <v>1114227.1800000002</v>
      </c>
      <c r="G35" s="43">
        <f t="shared" si="11"/>
        <v>6271177.959999999</v>
      </c>
    </row>
    <row r="36" spans="1:7" ht="14.45" customHeight="1" x14ac:dyDescent="0.25">
      <c r="A36" s="29" t="s">
        <v>43</v>
      </c>
      <c r="B36" s="43">
        <v>127829257.45</v>
      </c>
      <c r="C36" s="43">
        <f t="shared" si="4"/>
        <v>-504606.02000001073</v>
      </c>
      <c r="D36" s="43">
        <v>127324651.42999999</v>
      </c>
      <c r="E36" s="43">
        <v>30675018.969999995</v>
      </c>
      <c r="F36" s="43">
        <v>29837418.299999986</v>
      </c>
      <c r="G36" s="43">
        <f t="shared" si="11"/>
        <v>96649632.459999993</v>
      </c>
    </row>
    <row r="37" spans="1:7" ht="14.45" customHeight="1" x14ac:dyDescent="0.25">
      <c r="A37" s="29" t="s">
        <v>44</v>
      </c>
      <c r="B37" s="43">
        <v>114924073.68999998</v>
      </c>
      <c r="C37" s="43">
        <f t="shared" si="4"/>
        <v>267886.67000000179</v>
      </c>
      <c r="D37" s="43">
        <v>115191960.35999998</v>
      </c>
      <c r="E37" s="43">
        <v>44016142.980000012</v>
      </c>
      <c r="F37" s="43">
        <v>43941414.540000014</v>
      </c>
      <c r="G37" s="43">
        <f t="shared" si="11"/>
        <v>71175817.379999965</v>
      </c>
    </row>
    <row r="38" spans="1:7" x14ac:dyDescent="0.25">
      <c r="A38" s="28" t="s">
        <v>45</v>
      </c>
      <c r="B38" s="50">
        <f>SUM(B39:B47)</f>
        <v>1348794646.6499999</v>
      </c>
      <c r="C38" s="50">
        <f t="shared" ref="C38" si="12">SUM(C39:C47)</f>
        <v>205053143.61999995</v>
      </c>
      <c r="D38" s="50">
        <f t="shared" ref="D38:G38" si="13">SUM(D39:D47)</f>
        <v>1553847790.2699997</v>
      </c>
      <c r="E38" s="50">
        <f t="shared" si="13"/>
        <v>724384426.99000013</v>
      </c>
      <c r="F38" s="50">
        <f t="shared" si="13"/>
        <v>652736071.20000005</v>
      </c>
      <c r="G38" s="50">
        <f t="shared" si="13"/>
        <v>829463363.27999973</v>
      </c>
    </row>
    <row r="39" spans="1:7" x14ac:dyDescent="0.25">
      <c r="A39" s="29" t="s">
        <v>46</v>
      </c>
      <c r="B39" s="43">
        <v>850579437.32999992</v>
      </c>
      <c r="C39" s="43">
        <f t="shared" si="4"/>
        <v>78805223.559999943</v>
      </c>
      <c r="D39" s="43">
        <v>929384660.88999987</v>
      </c>
      <c r="E39" s="43">
        <v>548803226.67000008</v>
      </c>
      <c r="F39" s="43">
        <v>490286080.39999998</v>
      </c>
      <c r="G39" s="43">
        <f t="shared" ref="G39:G47" si="14">D39-E39</f>
        <v>380581434.21999979</v>
      </c>
    </row>
    <row r="40" spans="1:7" x14ac:dyDescent="0.25">
      <c r="A40" s="29" t="s">
        <v>47</v>
      </c>
      <c r="B40" s="43">
        <v>107780835.28</v>
      </c>
      <c r="C40" s="43">
        <f t="shared" si="4"/>
        <v>29010422.25999999</v>
      </c>
      <c r="D40" s="43">
        <v>136791257.53999999</v>
      </c>
      <c r="E40" s="43">
        <v>47181807.469999999</v>
      </c>
      <c r="F40" s="43">
        <v>47181807.469999999</v>
      </c>
      <c r="G40" s="43">
        <f t="shared" si="14"/>
        <v>89609450.069999993</v>
      </c>
    </row>
    <row r="41" spans="1:7" x14ac:dyDescent="0.25">
      <c r="A41" s="29" t="s">
        <v>48</v>
      </c>
      <c r="B41" s="43">
        <v>116635054</v>
      </c>
      <c r="C41" s="43">
        <f t="shared" si="4"/>
        <v>30402166.389999986</v>
      </c>
      <c r="D41" s="43">
        <v>147037220.38999999</v>
      </c>
      <c r="E41" s="43">
        <v>51843169.660000004</v>
      </c>
      <c r="F41" s="43">
        <v>45090323.039999999</v>
      </c>
      <c r="G41" s="43">
        <f t="shared" si="14"/>
        <v>95194050.729999989</v>
      </c>
    </row>
    <row r="42" spans="1:7" x14ac:dyDescent="0.25">
      <c r="A42" s="29" t="s">
        <v>49</v>
      </c>
      <c r="B42" s="43">
        <v>271800805.76999998</v>
      </c>
      <c r="C42" s="43">
        <f t="shared" si="4"/>
        <v>66835331.410000026</v>
      </c>
      <c r="D42" s="43">
        <v>338636137.18000001</v>
      </c>
      <c r="E42" s="43">
        <v>75917546.299999997</v>
      </c>
      <c r="F42" s="43">
        <v>69539183.399999991</v>
      </c>
      <c r="G42" s="43">
        <f t="shared" si="14"/>
        <v>262718590.88</v>
      </c>
    </row>
    <row r="43" spans="1:7" x14ac:dyDescent="0.25">
      <c r="A43" s="29" t="s">
        <v>50</v>
      </c>
      <c r="B43" s="43">
        <v>1798514.27</v>
      </c>
      <c r="C43" s="43">
        <f t="shared" si="4"/>
        <v>0</v>
      </c>
      <c r="D43" s="43">
        <v>1798514.27</v>
      </c>
      <c r="E43" s="43">
        <v>529437.43999999994</v>
      </c>
      <c r="F43" s="43">
        <v>529437.43999999994</v>
      </c>
      <c r="G43" s="43">
        <f t="shared" si="14"/>
        <v>1269076.83</v>
      </c>
    </row>
    <row r="44" spans="1:7" x14ac:dyDescent="0.25">
      <c r="A44" s="29" t="s">
        <v>51</v>
      </c>
      <c r="B44" s="43">
        <v>0</v>
      </c>
      <c r="C44" s="43">
        <f t="shared" si="4"/>
        <v>0</v>
      </c>
      <c r="D44" s="43">
        <v>0</v>
      </c>
      <c r="E44" s="43">
        <v>0</v>
      </c>
      <c r="F44" s="43">
        <v>0</v>
      </c>
      <c r="G44" s="43">
        <f t="shared" si="14"/>
        <v>0</v>
      </c>
    </row>
    <row r="45" spans="1:7" x14ac:dyDescent="0.25">
      <c r="A45" s="29" t="s">
        <v>52</v>
      </c>
      <c r="B45" s="43">
        <v>0</v>
      </c>
      <c r="C45" s="43">
        <f t="shared" si="4"/>
        <v>0</v>
      </c>
      <c r="D45" s="43">
        <v>0</v>
      </c>
      <c r="E45" s="43">
        <v>0</v>
      </c>
      <c r="F45" s="43">
        <v>0</v>
      </c>
      <c r="G45" s="43">
        <f t="shared" si="14"/>
        <v>0</v>
      </c>
    </row>
    <row r="46" spans="1:7" x14ac:dyDescent="0.25">
      <c r="A46" s="29" t="s">
        <v>53</v>
      </c>
      <c r="B46" s="43">
        <v>0</v>
      </c>
      <c r="C46" s="43">
        <f t="shared" si="4"/>
        <v>0</v>
      </c>
      <c r="D46" s="43">
        <v>0</v>
      </c>
      <c r="E46" s="43">
        <v>0</v>
      </c>
      <c r="F46" s="43">
        <v>0</v>
      </c>
      <c r="G46" s="43">
        <f t="shared" si="14"/>
        <v>0</v>
      </c>
    </row>
    <row r="47" spans="1:7" x14ac:dyDescent="0.25">
      <c r="A47" s="29" t="s">
        <v>54</v>
      </c>
      <c r="B47" s="43">
        <v>200000</v>
      </c>
      <c r="C47" s="43">
        <f t="shared" si="4"/>
        <v>0</v>
      </c>
      <c r="D47" s="43">
        <v>200000</v>
      </c>
      <c r="E47" s="43">
        <v>109239.45</v>
      </c>
      <c r="F47" s="43">
        <v>109239.45</v>
      </c>
      <c r="G47" s="43">
        <f t="shared" si="14"/>
        <v>90760.55</v>
      </c>
    </row>
    <row r="48" spans="1:7" x14ac:dyDescent="0.25">
      <c r="A48" s="28" t="s">
        <v>55</v>
      </c>
      <c r="B48" s="50">
        <f>SUM(B49:B57)</f>
        <v>121326520.31999999</v>
      </c>
      <c r="C48" s="50">
        <f t="shared" ref="C48" si="15">SUM(C49:C57)</f>
        <v>45313909.610000014</v>
      </c>
      <c r="D48" s="50">
        <f t="shared" ref="D48:G48" si="16">SUM(D49:D57)</f>
        <v>166640429.93000001</v>
      </c>
      <c r="E48" s="50">
        <f t="shared" si="16"/>
        <v>39064382.159999996</v>
      </c>
      <c r="F48" s="50">
        <f t="shared" si="16"/>
        <v>39064382.159999996</v>
      </c>
      <c r="G48" s="50">
        <f t="shared" si="16"/>
        <v>127576047.77</v>
      </c>
    </row>
    <row r="49" spans="1:7" x14ac:dyDescent="0.25">
      <c r="A49" s="29" t="s">
        <v>56</v>
      </c>
      <c r="B49" s="43">
        <v>34770041.68999999</v>
      </c>
      <c r="C49" s="43">
        <f t="shared" si="4"/>
        <v>19988167.550000004</v>
      </c>
      <c r="D49" s="43">
        <v>54758209.239999995</v>
      </c>
      <c r="E49" s="43">
        <v>15138387.739999993</v>
      </c>
      <c r="F49" s="43">
        <v>15138387.739999993</v>
      </c>
      <c r="G49" s="43">
        <f t="shared" ref="G49:G57" si="17">D49-E49</f>
        <v>39619821.5</v>
      </c>
    </row>
    <row r="50" spans="1:7" x14ac:dyDescent="0.25">
      <c r="A50" s="29" t="s">
        <v>57</v>
      </c>
      <c r="B50" s="43">
        <v>3841824.33</v>
      </c>
      <c r="C50" s="43">
        <f t="shared" si="4"/>
        <v>1075921.2299999995</v>
      </c>
      <c r="D50" s="43">
        <v>4917745.5599999996</v>
      </c>
      <c r="E50" s="43">
        <v>2073302.58</v>
      </c>
      <c r="F50" s="43">
        <v>2073302.58</v>
      </c>
      <c r="G50" s="43">
        <f t="shared" si="17"/>
        <v>2844442.9799999995</v>
      </c>
    </row>
    <row r="51" spans="1:7" x14ac:dyDescent="0.25">
      <c r="A51" s="29" t="s">
        <v>58</v>
      </c>
      <c r="B51" s="43">
        <v>10149016.68</v>
      </c>
      <c r="C51" s="43">
        <f t="shared" si="4"/>
        <v>368383.19999999925</v>
      </c>
      <c r="D51" s="43">
        <v>10517399.879999999</v>
      </c>
      <c r="E51" s="43">
        <v>331870.2</v>
      </c>
      <c r="F51" s="43">
        <v>331870.2</v>
      </c>
      <c r="G51" s="43">
        <f t="shared" si="17"/>
        <v>10185529.68</v>
      </c>
    </row>
    <row r="52" spans="1:7" x14ac:dyDescent="0.25">
      <c r="A52" s="29" t="s">
        <v>59</v>
      </c>
      <c r="B52" s="43">
        <v>43837598.879999995</v>
      </c>
      <c r="C52" s="43">
        <f t="shared" si="4"/>
        <v>2628777.9400000051</v>
      </c>
      <c r="D52" s="43">
        <v>46466376.82</v>
      </c>
      <c r="E52" s="43">
        <v>9626658.6199999992</v>
      </c>
      <c r="F52" s="43">
        <v>9626658.6199999992</v>
      </c>
      <c r="G52" s="43">
        <f t="shared" si="17"/>
        <v>36839718.200000003</v>
      </c>
    </row>
    <row r="53" spans="1:7" x14ac:dyDescent="0.25">
      <c r="A53" s="29" t="s">
        <v>60</v>
      </c>
      <c r="B53" s="43">
        <v>526930</v>
      </c>
      <c r="C53" s="43">
        <f t="shared" si="4"/>
        <v>13463867.5</v>
      </c>
      <c r="D53" s="43">
        <v>13990797.5</v>
      </c>
      <c r="E53" s="43">
        <v>5286212.8099999996</v>
      </c>
      <c r="F53" s="43">
        <v>5286212.8099999996</v>
      </c>
      <c r="G53" s="43">
        <f t="shared" si="17"/>
        <v>8704584.6900000013</v>
      </c>
    </row>
    <row r="54" spans="1:7" x14ac:dyDescent="0.25">
      <c r="A54" s="29" t="s">
        <v>61</v>
      </c>
      <c r="B54" s="43">
        <v>16779067.740000002</v>
      </c>
      <c r="C54" s="43">
        <f t="shared" si="4"/>
        <v>7229982.700000003</v>
      </c>
      <c r="D54" s="43">
        <v>24009050.440000005</v>
      </c>
      <c r="E54" s="43">
        <v>6074421.4700000016</v>
      </c>
      <c r="F54" s="43">
        <v>6074421.4700000016</v>
      </c>
      <c r="G54" s="43">
        <f t="shared" si="17"/>
        <v>17934628.970000003</v>
      </c>
    </row>
    <row r="55" spans="1:7" x14ac:dyDescent="0.25">
      <c r="A55" s="29" t="s">
        <v>62</v>
      </c>
      <c r="B55" s="43">
        <v>0</v>
      </c>
      <c r="C55" s="43">
        <f t="shared" si="4"/>
        <v>0</v>
      </c>
      <c r="D55" s="43">
        <v>0</v>
      </c>
      <c r="E55" s="43">
        <v>0</v>
      </c>
      <c r="F55" s="43">
        <v>0</v>
      </c>
      <c r="G55" s="43">
        <f t="shared" si="17"/>
        <v>0</v>
      </c>
    </row>
    <row r="56" spans="1:7" x14ac:dyDescent="0.25">
      <c r="A56" s="29" t="s">
        <v>63</v>
      </c>
      <c r="B56" s="43">
        <v>0</v>
      </c>
      <c r="C56" s="43">
        <f t="shared" si="4"/>
        <v>0</v>
      </c>
      <c r="D56" s="43">
        <v>0</v>
      </c>
      <c r="E56" s="43">
        <v>0</v>
      </c>
      <c r="F56" s="43">
        <v>0</v>
      </c>
      <c r="G56" s="43">
        <f t="shared" si="17"/>
        <v>0</v>
      </c>
    </row>
    <row r="57" spans="1:7" x14ac:dyDescent="0.25">
      <c r="A57" s="29" t="s">
        <v>64</v>
      </c>
      <c r="B57" s="43">
        <v>11422041</v>
      </c>
      <c r="C57" s="43">
        <f t="shared" si="4"/>
        <v>558809.49000000022</v>
      </c>
      <c r="D57" s="43">
        <v>11980850.49</v>
      </c>
      <c r="E57" s="43">
        <v>533528.74</v>
      </c>
      <c r="F57" s="43">
        <v>533528.74</v>
      </c>
      <c r="G57" s="43">
        <f t="shared" si="17"/>
        <v>11447321.75</v>
      </c>
    </row>
    <row r="58" spans="1:7" x14ac:dyDescent="0.25">
      <c r="A58" s="28" t="s">
        <v>65</v>
      </c>
      <c r="B58" s="50">
        <f>SUM(B59:B61)</f>
        <v>89237926.659999996</v>
      </c>
      <c r="C58" s="50">
        <f t="shared" ref="C58" si="18">SUM(C59:C61)</f>
        <v>1467176576.5700002</v>
      </c>
      <c r="D58" s="50">
        <f t="shared" ref="D58:G58" si="19">SUM(D59:D61)</f>
        <v>1556414503.23</v>
      </c>
      <c r="E58" s="50">
        <f t="shared" si="19"/>
        <v>472276720.17999995</v>
      </c>
      <c r="F58" s="50">
        <f t="shared" si="19"/>
        <v>470486894.90999997</v>
      </c>
      <c r="G58" s="50">
        <f t="shared" si="19"/>
        <v>1084137783.0500002</v>
      </c>
    </row>
    <row r="59" spans="1:7" x14ac:dyDescent="0.25">
      <c r="A59" s="29" t="s">
        <v>66</v>
      </c>
      <c r="B59" s="43">
        <v>75300118.420000002</v>
      </c>
      <c r="C59" s="43">
        <f t="shared" si="4"/>
        <v>810258519.43000007</v>
      </c>
      <c r="D59" s="43">
        <v>885558637.85000002</v>
      </c>
      <c r="E59" s="43">
        <v>232810359.28999996</v>
      </c>
      <c r="F59" s="43">
        <v>232628343.45999998</v>
      </c>
      <c r="G59" s="43">
        <f t="shared" ref="G59:G61" si="20">D59-E59</f>
        <v>652748278.56000006</v>
      </c>
    </row>
    <row r="60" spans="1:7" x14ac:dyDescent="0.25">
      <c r="A60" s="29" t="s">
        <v>67</v>
      </c>
      <c r="B60" s="43">
        <v>13937808.24</v>
      </c>
      <c r="C60" s="43">
        <f t="shared" si="4"/>
        <v>656918057.1400001</v>
      </c>
      <c r="D60" s="43">
        <v>670855865.38000011</v>
      </c>
      <c r="E60" s="43">
        <v>239466360.89000002</v>
      </c>
      <c r="F60" s="43">
        <v>237858551.44999999</v>
      </c>
      <c r="G60" s="43">
        <f t="shared" si="20"/>
        <v>431389504.49000013</v>
      </c>
    </row>
    <row r="61" spans="1:7" x14ac:dyDescent="0.25">
      <c r="A61" s="29" t="s">
        <v>68</v>
      </c>
      <c r="B61" s="43">
        <v>0</v>
      </c>
      <c r="C61" s="43">
        <f t="shared" si="4"/>
        <v>0</v>
      </c>
      <c r="D61" s="43">
        <v>0</v>
      </c>
      <c r="E61" s="43">
        <v>0</v>
      </c>
      <c r="F61" s="43">
        <v>0</v>
      </c>
      <c r="G61" s="43">
        <f t="shared" si="20"/>
        <v>0</v>
      </c>
    </row>
    <row r="62" spans="1:7" x14ac:dyDescent="0.25">
      <c r="A62" s="28" t="s">
        <v>69</v>
      </c>
      <c r="B62" s="50">
        <f>SUM(B63:B70)</f>
        <v>230000000</v>
      </c>
      <c r="C62" s="50">
        <f t="shared" ref="C62" si="21">SUM(C63:C70)</f>
        <v>-122964408.98</v>
      </c>
      <c r="D62" s="50">
        <f t="shared" ref="D62:G62" si="22">SUM(D63:D70)</f>
        <v>107035591.02</v>
      </c>
      <c r="E62" s="50">
        <f t="shared" si="22"/>
        <v>0</v>
      </c>
      <c r="F62" s="50">
        <f t="shared" si="22"/>
        <v>0</v>
      </c>
      <c r="G62" s="50">
        <f t="shared" si="22"/>
        <v>107035591.02</v>
      </c>
    </row>
    <row r="63" spans="1:7" x14ac:dyDescent="0.25">
      <c r="A63" s="29" t="s">
        <v>70</v>
      </c>
      <c r="B63" s="43">
        <v>0</v>
      </c>
      <c r="C63" s="43">
        <f t="shared" si="4"/>
        <v>0</v>
      </c>
      <c r="D63" s="43">
        <v>0</v>
      </c>
      <c r="E63" s="43">
        <v>0</v>
      </c>
      <c r="F63" s="43">
        <v>0</v>
      </c>
      <c r="G63" s="43">
        <f t="shared" ref="G63:G70" si="23">D63-E63</f>
        <v>0</v>
      </c>
    </row>
    <row r="64" spans="1:7" x14ac:dyDescent="0.25">
      <c r="A64" s="29" t="s">
        <v>71</v>
      </c>
      <c r="B64" s="43">
        <v>0</v>
      </c>
      <c r="C64" s="43">
        <f t="shared" si="4"/>
        <v>0</v>
      </c>
      <c r="D64" s="43">
        <v>0</v>
      </c>
      <c r="E64" s="43">
        <v>0</v>
      </c>
      <c r="F64" s="43">
        <v>0</v>
      </c>
      <c r="G64" s="43">
        <f t="shared" si="23"/>
        <v>0</v>
      </c>
    </row>
    <row r="65" spans="1:7" x14ac:dyDescent="0.25">
      <c r="A65" s="29" t="s">
        <v>72</v>
      </c>
      <c r="B65" s="43">
        <v>0</v>
      </c>
      <c r="C65" s="43">
        <f t="shared" si="4"/>
        <v>0</v>
      </c>
      <c r="D65" s="43">
        <v>0</v>
      </c>
      <c r="E65" s="43">
        <v>0</v>
      </c>
      <c r="F65" s="43">
        <v>0</v>
      </c>
      <c r="G65" s="43">
        <f t="shared" si="23"/>
        <v>0</v>
      </c>
    </row>
    <row r="66" spans="1:7" x14ac:dyDescent="0.25">
      <c r="A66" s="29" t="s">
        <v>73</v>
      </c>
      <c r="B66" s="43">
        <v>0</v>
      </c>
      <c r="C66" s="43">
        <f t="shared" si="4"/>
        <v>0</v>
      </c>
      <c r="D66" s="43">
        <v>0</v>
      </c>
      <c r="E66" s="43">
        <v>0</v>
      </c>
      <c r="F66" s="43">
        <v>0</v>
      </c>
      <c r="G66" s="43">
        <f t="shared" si="23"/>
        <v>0</v>
      </c>
    </row>
    <row r="67" spans="1:7" x14ac:dyDescent="0.25">
      <c r="A67" s="29" t="s">
        <v>74</v>
      </c>
      <c r="B67" s="43">
        <v>0</v>
      </c>
      <c r="C67" s="43">
        <f t="shared" si="4"/>
        <v>0</v>
      </c>
      <c r="D67" s="43">
        <v>0</v>
      </c>
      <c r="E67" s="43">
        <v>0</v>
      </c>
      <c r="F67" s="43">
        <v>0</v>
      </c>
      <c r="G67" s="43">
        <f t="shared" si="23"/>
        <v>0</v>
      </c>
    </row>
    <row r="68" spans="1:7" x14ac:dyDescent="0.25">
      <c r="A68" s="29" t="s">
        <v>75</v>
      </c>
      <c r="B68" s="43">
        <v>0</v>
      </c>
      <c r="C68" s="43">
        <f t="shared" si="4"/>
        <v>0</v>
      </c>
      <c r="D68" s="43">
        <v>0</v>
      </c>
      <c r="E68" s="43">
        <v>0</v>
      </c>
      <c r="F68" s="43">
        <v>0</v>
      </c>
      <c r="G68" s="43">
        <f t="shared" si="23"/>
        <v>0</v>
      </c>
    </row>
    <row r="69" spans="1:7" x14ac:dyDescent="0.25">
      <c r="A69" s="29" t="s">
        <v>76</v>
      </c>
      <c r="B69" s="43">
        <v>0</v>
      </c>
      <c r="C69" s="43">
        <f t="shared" si="4"/>
        <v>0</v>
      </c>
      <c r="D69" s="43">
        <v>0</v>
      </c>
      <c r="E69" s="43">
        <v>0</v>
      </c>
      <c r="F69" s="43">
        <v>0</v>
      </c>
      <c r="G69" s="43">
        <f t="shared" si="23"/>
        <v>0</v>
      </c>
    </row>
    <row r="70" spans="1:7" x14ac:dyDescent="0.25">
      <c r="A70" s="29" t="s">
        <v>77</v>
      </c>
      <c r="B70" s="43">
        <v>230000000</v>
      </c>
      <c r="C70" s="43">
        <f t="shared" si="4"/>
        <v>-122964408.98</v>
      </c>
      <c r="D70" s="43">
        <v>107035591.02</v>
      </c>
      <c r="E70" s="43">
        <v>0</v>
      </c>
      <c r="F70" s="43">
        <v>0</v>
      </c>
      <c r="G70" s="43">
        <f t="shared" si="23"/>
        <v>107035591.02</v>
      </c>
    </row>
    <row r="71" spans="1:7" x14ac:dyDescent="0.25">
      <c r="A71" s="28" t="s">
        <v>78</v>
      </c>
      <c r="B71" s="50">
        <f>SUM(B72:B74)</f>
        <v>0</v>
      </c>
      <c r="C71" s="50">
        <f t="shared" ref="C71" si="24">SUM(C72:C74)</f>
        <v>0</v>
      </c>
      <c r="D71" s="50">
        <f t="shared" ref="D71:G71" si="25">SUM(D72:D74)</f>
        <v>0</v>
      </c>
      <c r="E71" s="50">
        <f t="shared" si="25"/>
        <v>0</v>
      </c>
      <c r="F71" s="50">
        <f t="shared" si="25"/>
        <v>0</v>
      </c>
      <c r="G71" s="50">
        <f t="shared" si="25"/>
        <v>0</v>
      </c>
    </row>
    <row r="72" spans="1:7" x14ac:dyDescent="0.25">
      <c r="A72" s="29" t="s">
        <v>79</v>
      </c>
      <c r="B72" s="43">
        <v>0</v>
      </c>
      <c r="C72" s="43">
        <f t="shared" si="4"/>
        <v>0</v>
      </c>
      <c r="D72" s="43">
        <v>0</v>
      </c>
      <c r="E72" s="43">
        <v>0</v>
      </c>
      <c r="F72" s="43">
        <v>0</v>
      </c>
      <c r="G72" s="43">
        <f t="shared" ref="G72:G74" si="26">D72-E72</f>
        <v>0</v>
      </c>
    </row>
    <row r="73" spans="1:7" x14ac:dyDescent="0.25">
      <c r="A73" s="29" t="s">
        <v>80</v>
      </c>
      <c r="B73" s="43">
        <v>0</v>
      </c>
      <c r="C73" s="43">
        <f t="shared" si="4"/>
        <v>0</v>
      </c>
      <c r="D73" s="43">
        <v>0</v>
      </c>
      <c r="E73" s="43">
        <v>0</v>
      </c>
      <c r="F73" s="43">
        <v>0</v>
      </c>
      <c r="G73" s="43">
        <f t="shared" si="26"/>
        <v>0</v>
      </c>
    </row>
    <row r="74" spans="1:7" x14ac:dyDescent="0.25">
      <c r="A74" s="29" t="s">
        <v>81</v>
      </c>
      <c r="B74" s="43">
        <v>0</v>
      </c>
      <c r="C74" s="43">
        <f t="shared" si="4"/>
        <v>0</v>
      </c>
      <c r="D74" s="43">
        <v>0</v>
      </c>
      <c r="E74" s="43">
        <v>0</v>
      </c>
      <c r="F74" s="43">
        <v>0</v>
      </c>
      <c r="G74" s="43">
        <f t="shared" si="26"/>
        <v>0</v>
      </c>
    </row>
    <row r="75" spans="1:7" x14ac:dyDescent="0.25">
      <c r="A75" s="28" t="s">
        <v>82</v>
      </c>
      <c r="B75" s="50">
        <f>SUM(B76:B82)</f>
        <v>0</v>
      </c>
      <c r="C75" s="50">
        <f t="shared" ref="C75" si="27">SUM(C76:C82)</f>
        <v>0</v>
      </c>
      <c r="D75" s="50">
        <f t="shared" ref="D75:G75" si="28">SUM(D76:D82)</f>
        <v>0</v>
      </c>
      <c r="E75" s="50">
        <f t="shared" si="28"/>
        <v>0</v>
      </c>
      <c r="F75" s="50">
        <f t="shared" si="28"/>
        <v>0</v>
      </c>
      <c r="G75" s="50">
        <f t="shared" si="28"/>
        <v>0</v>
      </c>
    </row>
    <row r="76" spans="1:7" x14ac:dyDescent="0.25">
      <c r="A76" s="29" t="s">
        <v>83</v>
      </c>
      <c r="B76" s="43">
        <v>0</v>
      </c>
      <c r="C76" s="43">
        <f t="shared" si="4"/>
        <v>0</v>
      </c>
      <c r="D76" s="43">
        <v>0</v>
      </c>
      <c r="E76" s="43">
        <v>0</v>
      </c>
      <c r="F76" s="43">
        <v>0</v>
      </c>
      <c r="G76" s="43">
        <f t="shared" ref="G76:G82" si="29">D76-E76</f>
        <v>0</v>
      </c>
    </row>
    <row r="77" spans="1:7" x14ac:dyDescent="0.25">
      <c r="A77" s="29" t="s">
        <v>84</v>
      </c>
      <c r="B77" s="43">
        <v>0</v>
      </c>
      <c r="C77" s="43">
        <f t="shared" ref="C77:C82" si="30">D77-B77</f>
        <v>0</v>
      </c>
      <c r="D77" s="43">
        <v>0</v>
      </c>
      <c r="E77" s="43">
        <v>0</v>
      </c>
      <c r="F77" s="43">
        <v>0</v>
      </c>
      <c r="G77" s="43">
        <f t="shared" si="29"/>
        <v>0</v>
      </c>
    </row>
    <row r="78" spans="1:7" x14ac:dyDescent="0.25">
      <c r="A78" s="29" t="s">
        <v>85</v>
      </c>
      <c r="B78" s="43">
        <v>0</v>
      </c>
      <c r="C78" s="43">
        <f t="shared" si="30"/>
        <v>0</v>
      </c>
      <c r="D78" s="43">
        <v>0</v>
      </c>
      <c r="E78" s="43">
        <v>0</v>
      </c>
      <c r="F78" s="43">
        <v>0</v>
      </c>
      <c r="G78" s="43">
        <f t="shared" si="29"/>
        <v>0</v>
      </c>
    </row>
    <row r="79" spans="1:7" x14ac:dyDescent="0.25">
      <c r="A79" s="29" t="s">
        <v>86</v>
      </c>
      <c r="B79" s="43">
        <v>0</v>
      </c>
      <c r="C79" s="43">
        <f t="shared" si="30"/>
        <v>0</v>
      </c>
      <c r="D79" s="43">
        <v>0</v>
      </c>
      <c r="E79" s="43">
        <v>0</v>
      </c>
      <c r="F79" s="43">
        <v>0</v>
      </c>
      <c r="G79" s="43">
        <f t="shared" si="29"/>
        <v>0</v>
      </c>
    </row>
    <row r="80" spans="1:7" x14ac:dyDescent="0.25">
      <c r="A80" s="29" t="s">
        <v>87</v>
      </c>
      <c r="B80" s="43">
        <v>0</v>
      </c>
      <c r="C80" s="43">
        <f t="shared" si="30"/>
        <v>0</v>
      </c>
      <c r="D80" s="43">
        <v>0</v>
      </c>
      <c r="E80" s="43">
        <v>0</v>
      </c>
      <c r="F80" s="43">
        <v>0</v>
      </c>
      <c r="G80" s="43">
        <f t="shared" si="29"/>
        <v>0</v>
      </c>
    </row>
    <row r="81" spans="1:7" x14ac:dyDescent="0.25">
      <c r="A81" s="29" t="s">
        <v>88</v>
      </c>
      <c r="B81" s="43">
        <v>0</v>
      </c>
      <c r="C81" s="43">
        <f t="shared" si="30"/>
        <v>0</v>
      </c>
      <c r="D81" s="43">
        <v>0</v>
      </c>
      <c r="E81" s="43">
        <v>0</v>
      </c>
      <c r="F81" s="43">
        <v>0</v>
      </c>
      <c r="G81" s="43">
        <f t="shared" si="29"/>
        <v>0</v>
      </c>
    </row>
    <row r="82" spans="1:7" x14ac:dyDescent="0.25">
      <c r="A82" s="29" t="s">
        <v>89</v>
      </c>
      <c r="B82" s="43">
        <v>0</v>
      </c>
      <c r="C82" s="43">
        <f t="shared" si="30"/>
        <v>0</v>
      </c>
      <c r="D82" s="43">
        <v>0</v>
      </c>
      <c r="E82" s="43">
        <v>0</v>
      </c>
      <c r="F82" s="43">
        <v>0</v>
      </c>
      <c r="G82" s="43">
        <f t="shared" si="29"/>
        <v>0</v>
      </c>
    </row>
    <row r="83" spans="1:7" x14ac:dyDescent="0.25">
      <c r="A83" s="30"/>
      <c r="B83" s="21"/>
      <c r="C83" s="43"/>
      <c r="D83" s="21"/>
      <c r="E83" s="21"/>
      <c r="F83" s="21"/>
      <c r="G83" s="43"/>
    </row>
    <row r="84" spans="1:7" x14ac:dyDescent="0.25">
      <c r="A84" s="6" t="s">
        <v>90</v>
      </c>
      <c r="B84" s="50">
        <f>B85+B93+B103+B113+B123+B133+B137+B150</f>
        <v>2288676945.4699998</v>
      </c>
      <c r="C84" s="50">
        <f t="shared" ref="C84" si="31">C85+C93+C103+C113+C123+C133+C137+C150</f>
        <v>547771978.14999998</v>
      </c>
      <c r="D84" s="50">
        <f t="shared" ref="D84:G84" si="32">D85+D93+D103+D113+D123+D133+D137+D150</f>
        <v>2836448923.6199999</v>
      </c>
      <c r="E84" s="50">
        <f t="shared" si="32"/>
        <v>1145034572.22</v>
      </c>
      <c r="F84" s="50">
        <f t="shared" si="32"/>
        <v>1104421816.78</v>
      </c>
      <c r="G84" s="50">
        <f t="shared" si="32"/>
        <v>1691414351.4000001</v>
      </c>
    </row>
    <row r="85" spans="1:7" x14ac:dyDescent="0.25">
      <c r="A85" s="28" t="s">
        <v>17</v>
      </c>
      <c r="B85" s="50">
        <f>SUM(B86:B92)</f>
        <v>180000000</v>
      </c>
      <c r="C85" s="50">
        <f t="shared" ref="C85" si="33">SUM(C86:C92)</f>
        <v>0</v>
      </c>
      <c r="D85" s="50">
        <f t="shared" ref="D85:G85" si="34">SUM(D86:D92)</f>
        <v>180000000</v>
      </c>
      <c r="E85" s="50">
        <f t="shared" si="34"/>
        <v>137771910.45000002</v>
      </c>
      <c r="F85" s="50">
        <f t="shared" si="34"/>
        <v>105502080.97</v>
      </c>
      <c r="G85" s="50">
        <f t="shared" si="34"/>
        <v>42228089.549999982</v>
      </c>
    </row>
    <row r="86" spans="1:7" x14ac:dyDescent="0.25">
      <c r="A86" s="29" t="s">
        <v>18</v>
      </c>
      <c r="B86" s="43">
        <v>0</v>
      </c>
      <c r="C86" s="43">
        <f t="shared" ref="C86:C92" si="35">D86-B86</f>
        <v>0</v>
      </c>
      <c r="D86" s="43">
        <v>0</v>
      </c>
      <c r="E86" s="43">
        <v>0</v>
      </c>
      <c r="F86" s="43">
        <v>0</v>
      </c>
      <c r="G86" s="43">
        <f t="shared" ref="G86:G92" si="36">D86-E86</f>
        <v>0</v>
      </c>
    </row>
    <row r="87" spans="1:7" x14ac:dyDescent="0.25">
      <c r="A87" s="29" t="s">
        <v>19</v>
      </c>
      <c r="B87" s="43">
        <v>0</v>
      </c>
      <c r="C87" s="43">
        <f t="shared" si="35"/>
        <v>0</v>
      </c>
      <c r="D87" s="43">
        <v>0</v>
      </c>
      <c r="E87" s="43">
        <v>0</v>
      </c>
      <c r="F87" s="43">
        <v>0</v>
      </c>
      <c r="G87" s="43">
        <f t="shared" si="36"/>
        <v>0</v>
      </c>
    </row>
    <row r="88" spans="1:7" x14ac:dyDescent="0.25">
      <c r="A88" s="29" t="s">
        <v>20</v>
      </c>
      <c r="B88" s="43">
        <v>0</v>
      </c>
      <c r="C88" s="43">
        <f t="shared" si="35"/>
        <v>0</v>
      </c>
      <c r="D88" s="43">
        <v>0</v>
      </c>
      <c r="E88" s="43">
        <v>0</v>
      </c>
      <c r="F88" s="43">
        <v>0</v>
      </c>
      <c r="G88" s="43">
        <f t="shared" si="36"/>
        <v>0</v>
      </c>
    </row>
    <row r="89" spans="1:7" x14ac:dyDescent="0.25">
      <c r="A89" s="29" t="s">
        <v>21</v>
      </c>
      <c r="B89" s="43">
        <v>180000000</v>
      </c>
      <c r="C89" s="43">
        <f t="shared" si="35"/>
        <v>0</v>
      </c>
      <c r="D89" s="43">
        <v>180000000</v>
      </c>
      <c r="E89" s="43">
        <v>137771910.45000002</v>
      </c>
      <c r="F89" s="43">
        <v>105502080.97</v>
      </c>
      <c r="G89" s="43">
        <f t="shared" si="36"/>
        <v>42228089.549999982</v>
      </c>
    </row>
    <row r="90" spans="1:7" x14ac:dyDescent="0.25">
      <c r="A90" s="29" t="s">
        <v>22</v>
      </c>
      <c r="B90" s="43">
        <v>0</v>
      </c>
      <c r="C90" s="43">
        <f t="shared" si="35"/>
        <v>0</v>
      </c>
      <c r="D90" s="43">
        <v>0</v>
      </c>
      <c r="E90" s="43">
        <v>0</v>
      </c>
      <c r="F90" s="43">
        <v>0</v>
      </c>
      <c r="G90" s="43">
        <f t="shared" si="36"/>
        <v>0</v>
      </c>
    </row>
    <row r="91" spans="1:7" x14ac:dyDescent="0.25">
      <c r="A91" s="29" t="s">
        <v>23</v>
      </c>
      <c r="B91" s="43">
        <v>0</v>
      </c>
      <c r="C91" s="43">
        <f t="shared" si="35"/>
        <v>0</v>
      </c>
      <c r="D91" s="43">
        <v>0</v>
      </c>
      <c r="E91" s="43">
        <v>0</v>
      </c>
      <c r="F91" s="43">
        <v>0</v>
      </c>
      <c r="G91" s="43">
        <f t="shared" si="36"/>
        <v>0</v>
      </c>
    </row>
    <row r="92" spans="1:7" x14ac:dyDescent="0.25">
      <c r="A92" s="29" t="s">
        <v>24</v>
      </c>
      <c r="B92" s="43">
        <v>0</v>
      </c>
      <c r="C92" s="43">
        <f t="shared" si="35"/>
        <v>0</v>
      </c>
      <c r="D92" s="43">
        <v>0</v>
      </c>
      <c r="E92" s="43">
        <v>0</v>
      </c>
      <c r="F92" s="43">
        <v>0</v>
      </c>
      <c r="G92" s="43">
        <f t="shared" si="36"/>
        <v>0</v>
      </c>
    </row>
    <row r="93" spans="1:7" x14ac:dyDescent="0.25">
      <c r="A93" s="28" t="s">
        <v>25</v>
      </c>
      <c r="B93" s="50">
        <f>SUM(B94:B102)</f>
        <v>137849257.67000002</v>
      </c>
      <c r="C93" s="50">
        <f t="shared" ref="C93" si="37">SUM(C94:C102)</f>
        <v>-10542910.76</v>
      </c>
      <c r="D93" s="50">
        <f t="shared" ref="D93:G93" si="38">SUM(D94:D102)</f>
        <v>127306346.91000001</v>
      </c>
      <c r="E93" s="50">
        <f t="shared" si="38"/>
        <v>42313721.450000003</v>
      </c>
      <c r="F93" s="50">
        <f t="shared" si="38"/>
        <v>38550060.75</v>
      </c>
      <c r="G93" s="50">
        <f t="shared" si="38"/>
        <v>84992625.460000008</v>
      </c>
    </row>
    <row r="94" spans="1:7" x14ac:dyDescent="0.25">
      <c r="A94" s="29" t="s">
        <v>26</v>
      </c>
      <c r="B94" s="43">
        <v>0</v>
      </c>
      <c r="C94" s="43">
        <f t="shared" ref="C94:C102" si="39">D94-B94</f>
        <v>0</v>
      </c>
      <c r="D94" s="43">
        <v>0</v>
      </c>
      <c r="E94" s="43">
        <v>0</v>
      </c>
      <c r="F94" s="43">
        <v>0</v>
      </c>
      <c r="G94" s="43">
        <f t="shared" ref="G94:G102" si="40">D94-E94</f>
        <v>0</v>
      </c>
    </row>
    <row r="95" spans="1:7" x14ac:dyDescent="0.25">
      <c r="A95" s="29" t="s">
        <v>27</v>
      </c>
      <c r="B95" s="43">
        <v>0</v>
      </c>
      <c r="C95" s="43">
        <f t="shared" si="39"/>
        <v>0</v>
      </c>
      <c r="D95" s="43">
        <v>0</v>
      </c>
      <c r="E95" s="43">
        <v>0</v>
      </c>
      <c r="F95" s="43">
        <v>0</v>
      </c>
      <c r="G95" s="43">
        <f t="shared" si="40"/>
        <v>0</v>
      </c>
    </row>
    <row r="96" spans="1:7" x14ac:dyDescent="0.25">
      <c r="A96" s="29" t="s">
        <v>28</v>
      </c>
      <c r="B96" s="43">
        <v>0</v>
      </c>
      <c r="C96" s="43">
        <f t="shared" si="39"/>
        <v>0</v>
      </c>
      <c r="D96" s="43">
        <v>0</v>
      </c>
      <c r="E96" s="43">
        <v>0</v>
      </c>
      <c r="F96" s="43">
        <v>0</v>
      </c>
      <c r="G96" s="43">
        <f t="shared" si="40"/>
        <v>0</v>
      </c>
    </row>
    <row r="97" spans="1:7" x14ac:dyDescent="0.25">
      <c r="A97" s="29" t="s">
        <v>29</v>
      </c>
      <c r="B97" s="43">
        <v>0</v>
      </c>
      <c r="C97" s="43">
        <f t="shared" si="39"/>
        <v>0</v>
      </c>
      <c r="D97" s="43">
        <v>0</v>
      </c>
      <c r="E97" s="43">
        <v>0</v>
      </c>
      <c r="F97" s="43">
        <v>0</v>
      </c>
      <c r="G97" s="43">
        <f t="shared" si="40"/>
        <v>0</v>
      </c>
    </row>
    <row r="98" spans="1:7" x14ac:dyDescent="0.25">
      <c r="A98" s="31" t="s">
        <v>30</v>
      </c>
      <c r="B98" s="43">
        <v>0</v>
      </c>
      <c r="C98" s="43">
        <f t="shared" si="39"/>
        <v>20238.7</v>
      </c>
      <c r="D98" s="43">
        <v>20238.7</v>
      </c>
      <c r="E98" s="43">
        <v>0</v>
      </c>
      <c r="F98" s="43">
        <v>0</v>
      </c>
      <c r="G98" s="43">
        <f t="shared" si="40"/>
        <v>20238.7</v>
      </c>
    </row>
    <row r="99" spans="1:7" x14ac:dyDescent="0.25">
      <c r="A99" s="29" t="s">
        <v>31</v>
      </c>
      <c r="B99" s="43">
        <v>80000000</v>
      </c>
      <c r="C99" s="43">
        <f t="shared" si="39"/>
        <v>70000</v>
      </c>
      <c r="D99" s="43">
        <v>80070000</v>
      </c>
      <c r="E99" s="43">
        <v>38939389.100000001</v>
      </c>
      <c r="F99" s="43">
        <v>35428608.399999999</v>
      </c>
      <c r="G99" s="43">
        <f t="shared" si="40"/>
        <v>41130610.899999999</v>
      </c>
    </row>
    <row r="100" spans="1:7" x14ac:dyDescent="0.25">
      <c r="A100" s="29" t="s">
        <v>32</v>
      </c>
      <c r="B100" s="43">
        <v>27734644</v>
      </c>
      <c r="C100" s="43">
        <f t="shared" si="39"/>
        <v>-12549808.209999999</v>
      </c>
      <c r="D100" s="43">
        <v>15184835.790000001</v>
      </c>
      <c r="E100" s="43">
        <v>1145453.6000000001</v>
      </c>
      <c r="F100" s="43">
        <v>1145453.6000000001</v>
      </c>
      <c r="G100" s="43">
        <f t="shared" si="40"/>
        <v>14039382.190000001</v>
      </c>
    </row>
    <row r="101" spans="1:7" x14ac:dyDescent="0.25">
      <c r="A101" s="29" t="s">
        <v>33</v>
      </c>
      <c r="B101" s="43">
        <v>30114613.670000002</v>
      </c>
      <c r="C101" s="43">
        <f t="shared" si="39"/>
        <v>1898858.75</v>
      </c>
      <c r="D101" s="43">
        <v>32013472.420000002</v>
      </c>
      <c r="E101" s="43">
        <v>2228878.75</v>
      </c>
      <c r="F101" s="43">
        <v>1975998.75</v>
      </c>
      <c r="G101" s="43">
        <f t="shared" si="40"/>
        <v>29784593.670000002</v>
      </c>
    </row>
    <row r="102" spans="1:7" x14ac:dyDescent="0.25">
      <c r="A102" s="29" t="s">
        <v>34</v>
      </c>
      <c r="B102" s="43">
        <v>0</v>
      </c>
      <c r="C102" s="43">
        <f t="shared" si="39"/>
        <v>17800</v>
      </c>
      <c r="D102" s="43">
        <v>17800</v>
      </c>
      <c r="E102" s="43">
        <v>0</v>
      </c>
      <c r="F102" s="43">
        <v>0</v>
      </c>
      <c r="G102" s="43">
        <f t="shared" si="40"/>
        <v>17800</v>
      </c>
    </row>
    <row r="103" spans="1:7" x14ac:dyDescent="0.25">
      <c r="A103" s="28" t="s">
        <v>35</v>
      </c>
      <c r="B103" s="50">
        <f>SUM(B104:B112)</f>
        <v>644321876.50999999</v>
      </c>
      <c r="C103" s="50">
        <f t="shared" ref="C103" si="41">SUM(C104:C112)</f>
        <v>30686522.039999969</v>
      </c>
      <c r="D103" s="50">
        <f t="shared" ref="D103:G103" si="42">SUM(D104:D112)</f>
        <v>675008398.54999995</v>
      </c>
      <c r="E103" s="50">
        <f t="shared" si="42"/>
        <v>318881733.78999996</v>
      </c>
      <c r="F103" s="50">
        <f t="shared" si="42"/>
        <v>316816680.20999998</v>
      </c>
      <c r="G103" s="50">
        <f t="shared" si="42"/>
        <v>356126664.76000005</v>
      </c>
    </row>
    <row r="104" spans="1:7" x14ac:dyDescent="0.25">
      <c r="A104" s="29" t="s">
        <v>36</v>
      </c>
      <c r="B104" s="43">
        <v>1600000</v>
      </c>
      <c r="C104" s="43">
        <f t="shared" ref="C104:C112" si="43">D104-B104</f>
        <v>14673219.76</v>
      </c>
      <c r="D104" s="43">
        <v>16273219.76</v>
      </c>
      <c r="E104" s="43">
        <v>4426384.6100000003</v>
      </c>
      <c r="F104" s="43">
        <v>3468385.88</v>
      </c>
      <c r="G104" s="43">
        <f t="shared" ref="G104:G112" si="44">D104-E104</f>
        <v>11846835.149999999</v>
      </c>
    </row>
    <row r="105" spans="1:7" x14ac:dyDescent="0.25">
      <c r="A105" s="29" t="s">
        <v>37</v>
      </c>
      <c r="B105" s="43">
        <v>0</v>
      </c>
      <c r="C105" s="43">
        <f t="shared" si="43"/>
        <v>50000</v>
      </c>
      <c r="D105" s="43">
        <v>50000</v>
      </c>
      <c r="E105" s="43">
        <v>0</v>
      </c>
      <c r="F105" s="43">
        <v>0</v>
      </c>
      <c r="G105" s="43">
        <f t="shared" si="44"/>
        <v>50000</v>
      </c>
    </row>
    <row r="106" spans="1:7" x14ac:dyDescent="0.25">
      <c r="A106" s="29" t="s">
        <v>38</v>
      </c>
      <c r="B106" s="43">
        <v>22733991.800000001</v>
      </c>
      <c r="C106" s="43">
        <f t="shared" si="43"/>
        <v>-4085360</v>
      </c>
      <c r="D106" s="43">
        <v>18648631.800000001</v>
      </c>
      <c r="E106" s="43">
        <v>1045184</v>
      </c>
      <c r="F106" s="43">
        <v>1045184</v>
      </c>
      <c r="G106" s="43">
        <f t="shared" si="44"/>
        <v>17603447.800000001</v>
      </c>
    </row>
    <row r="107" spans="1:7" x14ac:dyDescent="0.25">
      <c r="A107" s="29" t="s">
        <v>39</v>
      </c>
      <c r="B107" s="43">
        <v>0</v>
      </c>
      <c r="C107" s="43">
        <f t="shared" si="43"/>
        <v>0</v>
      </c>
      <c r="D107" s="43">
        <v>0</v>
      </c>
      <c r="E107" s="43">
        <v>0</v>
      </c>
      <c r="F107" s="43">
        <v>0</v>
      </c>
      <c r="G107" s="43">
        <f t="shared" si="44"/>
        <v>0</v>
      </c>
    </row>
    <row r="108" spans="1:7" x14ac:dyDescent="0.25">
      <c r="A108" s="29" t="s">
        <v>40</v>
      </c>
      <c r="B108" s="43">
        <v>619400957.71000004</v>
      </c>
      <c r="C108" s="43">
        <f t="shared" si="43"/>
        <v>19901662.279999971</v>
      </c>
      <c r="D108" s="43">
        <v>639302619.99000001</v>
      </c>
      <c r="E108" s="43">
        <v>313005153.18999994</v>
      </c>
      <c r="F108" s="43">
        <v>311898098.33999997</v>
      </c>
      <c r="G108" s="43">
        <f t="shared" si="44"/>
        <v>326297466.80000007</v>
      </c>
    </row>
    <row r="109" spans="1:7" x14ac:dyDescent="0.25">
      <c r="A109" s="29" t="s">
        <v>41</v>
      </c>
      <c r="B109" s="43">
        <v>0</v>
      </c>
      <c r="C109" s="43">
        <f t="shared" si="43"/>
        <v>0</v>
      </c>
      <c r="D109" s="43">
        <v>0</v>
      </c>
      <c r="E109" s="43">
        <v>0</v>
      </c>
      <c r="F109" s="43">
        <v>0</v>
      </c>
      <c r="G109" s="43">
        <f t="shared" si="44"/>
        <v>0</v>
      </c>
    </row>
    <row r="110" spans="1:7" x14ac:dyDescent="0.25">
      <c r="A110" s="29" t="s">
        <v>42</v>
      </c>
      <c r="B110" s="43">
        <v>0</v>
      </c>
      <c r="C110" s="43">
        <f t="shared" si="43"/>
        <v>127000</v>
      </c>
      <c r="D110" s="43">
        <v>127000</v>
      </c>
      <c r="E110" s="43">
        <v>126999.98999999999</v>
      </c>
      <c r="F110" s="43">
        <v>126999.98999999999</v>
      </c>
      <c r="G110" s="43">
        <f t="shared" si="44"/>
        <v>1.0000000009313226E-2</v>
      </c>
    </row>
    <row r="111" spans="1:7" x14ac:dyDescent="0.25">
      <c r="A111" s="29" t="s">
        <v>43</v>
      </c>
      <c r="B111" s="43">
        <v>0</v>
      </c>
      <c r="C111" s="43">
        <f t="shared" si="43"/>
        <v>0</v>
      </c>
      <c r="D111" s="43">
        <v>0</v>
      </c>
      <c r="E111" s="43">
        <v>0</v>
      </c>
      <c r="F111" s="43">
        <v>0</v>
      </c>
      <c r="G111" s="43">
        <f t="shared" si="44"/>
        <v>0</v>
      </c>
    </row>
    <row r="112" spans="1:7" x14ac:dyDescent="0.25">
      <c r="A112" s="29" t="s">
        <v>44</v>
      </c>
      <c r="B112" s="43">
        <v>586927</v>
      </c>
      <c r="C112" s="43">
        <f t="shared" si="43"/>
        <v>20000</v>
      </c>
      <c r="D112" s="43">
        <v>606927</v>
      </c>
      <c r="E112" s="43">
        <v>278012</v>
      </c>
      <c r="F112" s="43">
        <v>278012</v>
      </c>
      <c r="G112" s="43">
        <f t="shared" si="44"/>
        <v>328915</v>
      </c>
    </row>
    <row r="113" spans="1:7" x14ac:dyDescent="0.25">
      <c r="A113" s="28" t="s">
        <v>45</v>
      </c>
      <c r="B113" s="50">
        <f>SUM(B114:B122)</f>
        <v>409750545.96999997</v>
      </c>
      <c r="C113" s="50">
        <f t="shared" ref="C113" si="45">SUM(C114:C122)</f>
        <v>76867278.130000025</v>
      </c>
      <c r="D113" s="50">
        <f t="shared" ref="D113:G113" si="46">SUM(D114:D122)</f>
        <v>486617824.10000002</v>
      </c>
      <c r="E113" s="50">
        <f t="shared" si="46"/>
        <v>165658462.91</v>
      </c>
      <c r="F113" s="50">
        <f t="shared" si="46"/>
        <v>163144251.22999999</v>
      </c>
      <c r="G113" s="50">
        <f t="shared" si="46"/>
        <v>320959361.19</v>
      </c>
    </row>
    <row r="114" spans="1:7" x14ac:dyDescent="0.25">
      <c r="A114" s="29" t="s">
        <v>46</v>
      </c>
      <c r="B114" s="43">
        <v>204789779.13</v>
      </c>
      <c r="C114" s="43">
        <f t="shared" ref="C114:C122" si="47">D114-B114</f>
        <v>16413034.350000024</v>
      </c>
      <c r="D114" s="43">
        <v>221202813.48000002</v>
      </c>
      <c r="E114" s="43">
        <v>83343651.959999993</v>
      </c>
      <c r="F114" s="43">
        <v>83343651.959999993</v>
      </c>
      <c r="G114" s="43">
        <f t="shared" ref="G114:G122" si="48">D114-E114</f>
        <v>137859161.52000004</v>
      </c>
    </row>
    <row r="115" spans="1:7" x14ac:dyDescent="0.25">
      <c r="A115" s="29" t="s">
        <v>47</v>
      </c>
      <c r="B115" s="43">
        <v>162277406.78999999</v>
      </c>
      <c r="C115" s="43">
        <f t="shared" si="47"/>
        <v>59589493.780000001</v>
      </c>
      <c r="D115" s="43">
        <v>221866900.56999999</v>
      </c>
      <c r="E115" s="43">
        <v>54920706.080000006</v>
      </c>
      <c r="F115" s="43">
        <v>54920706.080000006</v>
      </c>
      <c r="G115" s="43">
        <f t="shared" si="48"/>
        <v>166946194.48999998</v>
      </c>
    </row>
    <row r="116" spans="1:7" x14ac:dyDescent="0.25">
      <c r="A116" s="29" t="s">
        <v>48</v>
      </c>
      <c r="B116" s="43">
        <v>0</v>
      </c>
      <c r="C116" s="43">
        <f t="shared" si="47"/>
        <v>0</v>
      </c>
      <c r="D116" s="43">
        <v>0</v>
      </c>
      <c r="E116" s="43">
        <v>0</v>
      </c>
      <c r="F116" s="43">
        <v>0</v>
      </c>
      <c r="G116" s="43">
        <f t="shared" si="48"/>
        <v>0</v>
      </c>
    </row>
    <row r="117" spans="1:7" x14ac:dyDescent="0.25">
      <c r="A117" s="29" t="s">
        <v>49</v>
      </c>
      <c r="B117" s="43">
        <v>42683360.049999997</v>
      </c>
      <c r="C117" s="43">
        <f t="shared" si="47"/>
        <v>864750.00000000745</v>
      </c>
      <c r="D117" s="43">
        <v>43548110.050000004</v>
      </c>
      <c r="E117" s="43">
        <v>27394104.869999997</v>
      </c>
      <c r="F117" s="43">
        <v>24879893.189999998</v>
      </c>
      <c r="G117" s="43">
        <f t="shared" si="48"/>
        <v>16154005.180000007</v>
      </c>
    </row>
    <row r="118" spans="1:7" x14ac:dyDescent="0.25">
      <c r="A118" s="29" t="s">
        <v>50</v>
      </c>
      <c r="B118" s="43">
        <v>0</v>
      </c>
      <c r="C118" s="43">
        <f t="shared" si="47"/>
        <v>0</v>
      </c>
      <c r="D118" s="43">
        <v>0</v>
      </c>
      <c r="E118" s="43">
        <v>0</v>
      </c>
      <c r="F118" s="43">
        <v>0</v>
      </c>
      <c r="G118" s="43">
        <f t="shared" si="48"/>
        <v>0</v>
      </c>
    </row>
    <row r="119" spans="1:7" x14ac:dyDescent="0.25">
      <c r="A119" s="29" t="s">
        <v>51</v>
      </c>
      <c r="B119" s="43">
        <v>0</v>
      </c>
      <c r="C119" s="43">
        <f t="shared" si="47"/>
        <v>0</v>
      </c>
      <c r="D119" s="43">
        <v>0</v>
      </c>
      <c r="E119" s="43">
        <v>0</v>
      </c>
      <c r="F119" s="43">
        <v>0</v>
      </c>
      <c r="G119" s="43">
        <f t="shared" si="48"/>
        <v>0</v>
      </c>
    </row>
    <row r="120" spans="1:7" x14ac:dyDescent="0.25">
      <c r="A120" s="29" t="s">
        <v>52</v>
      </c>
      <c r="B120" s="43">
        <v>0</v>
      </c>
      <c r="C120" s="43">
        <f t="shared" si="47"/>
        <v>0</v>
      </c>
      <c r="D120" s="43">
        <v>0</v>
      </c>
      <c r="E120" s="43">
        <v>0</v>
      </c>
      <c r="F120" s="43">
        <v>0</v>
      </c>
      <c r="G120" s="43">
        <f t="shared" si="48"/>
        <v>0</v>
      </c>
    </row>
    <row r="121" spans="1:7" x14ac:dyDescent="0.25">
      <c r="A121" s="29" t="s">
        <v>53</v>
      </c>
      <c r="B121" s="43">
        <v>0</v>
      </c>
      <c r="C121" s="43">
        <f t="shared" si="47"/>
        <v>0</v>
      </c>
      <c r="D121" s="43">
        <v>0</v>
      </c>
      <c r="E121" s="43">
        <v>0</v>
      </c>
      <c r="F121" s="43">
        <v>0</v>
      </c>
      <c r="G121" s="43">
        <f t="shared" si="48"/>
        <v>0</v>
      </c>
    </row>
    <row r="122" spans="1:7" x14ac:dyDescent="0.25">
      <c r="A122" s="29" t="s">
        <v>54</v>
      </c>
      <c r="B122" s="43">
        <v>0</v>
      </c>
      <c r="C122" s="43">
        <f t="shared" si="47"/>
        <v>0</v>
      </c>
      <c r="D122" s="43">
        <v>0</v>
      </c>
      <c r="E122" s="43">
        <v>0</v>
      </c>
      <c r="F122" s="43">
        <v>0</v>
      </c>
      <c r="G122" s="43">
        <f t="shared" si="48"/>
        <v>0</v>
      </c>
    </row>
    <row r="123" spans="1:7" x14ac:dyDescent="0.25">
      <c r="A123" s="28" t="s">
        <v>55</v>
      </c>
      <c r="B123" s="50">
        <f>SUM(B124:B132)</f>
        <v>44385034.869999997</v>
      </c>
      <c r="C123" s="50">
        <f t="shared" ref="C123" si="49">SUM(C124:C132)</f>
        <v>36874142.329999998</v>
      </c>
      <c r="D123" s="50">
        <f t="shared" ref="D123:G123" si="50">SUM(D124:D132)</f>
        <v>81259177.200000003</v>
      </c>
      <c r="E123" s="50">
        <f t="shared" si="50"/>
        <v>9390311.0800000001</v>
      </c>
      <c r="F123" s="50">
        <f t="shared" si="50"/>
        <v>9390311.0800000001</v>
      </c>
      <c r="G123" s="50">
        <f t="shared" si="50"/>
        <v>71868866.11999999</v>
      </c>
    </row>
    <row r="124" spans="1:7" x14ac:dyDescent="0.25">
      <c r="A124" s="29" t="s">
        <v>56</v>
      </c>
      <c r="B124" s="43">
        <v>20588101.719999999</v>
      </c>
      <c r="C124" s="43">
        <f t="shared" ref="C124:C132" si="51">D124-B124</f>
        <v>4183663.6799999997</v>
      </c>
      <c r="D124" s="43">
        <v>24771765.399999999</v>
      </c>
      <c r="E124" s="43">
        <v>0</v>
      </c>
      <c r="F124" s="43">
        <v>0</v>
      </c>
      <c r="G124" s="43">
        <f t="shared" ref="G124:G132" si="52">D124-E124</f>
        <v>24771765.399999999</v>
      </c>
    </row>
    <row r="125" spans="1:7" x14ac:dyDescent="0.25">
      <c r="A125" s="29" t="s">
        <v>57</v>
      </c>
      <c r="B125" s="43">
        <v>131751.95000000001</v>
      </c>
      <c r="C125" s="43">
        <f t="shared" si="51"/>
        <v>0</v>
      </c>
      <c r="D125" s="43">
        <v>131751.95000000001</v>
      </c>
      <c r="E125" s="43">
        <v>0</v>
      </c>
      <c r="F125" s="43">
        <v>0</v>
      </c>
      <c r="G125" s="43">
        <f t="shared" si="52"/>
        <v>131751.95000000001</v>
      </c>
    </row>
    <row r="126" spans="1:7" x14ac:dyDescent="0.25">
      <c r="A126" s="29" t="s">
        <v>58</v>
      </c>
      <c r="B126" s="43">
        <v>0</v>
      </c>
      <c r="C126" s="43">
        <f t="shared" si="51"/>
        <v>0</v>
      </c>
      <c r="D126" s="43">
        <v>0</v>
      </c>
      <c r="E126" s="43">
        <v>0</v>
      </c>
      <c r="F126" s="43">
        <v>0</v>
      </c>
      <c r="G126" s="43">
        <f t="shared" si="52"/>
        <v>0</v>
      </c>
    </row>
    <row r="127" spans="1:7" x14ac:dyDescent="0.25">
      <c r="A127" s="29" t="s">
        <v>59</v>
      </c>
      <c r="B127" s="43">
        <v>10007900</v>
      </c>
      <c r="C127" s="43">
        <f t="shared" si="51"/>
        <v>9166895.25</v>
      </c>
      <c r="D127" s="43">
        <v>19174795.25</v>
      </c>
      <c r="E127" s="43">
        <v>0</v>
      </c>
      <c r="F127" s="43">
        <v>0</v>
      </c>
      <c r="G127" s="43">
        <f t="shared" si="52"/>
        <v>19174795.25</v>
      </c>
    </row>
    <row r="128" spans="1:7" x14ac:dyDescent="0.25">
      <c r="A128" s="29" t="s">
        <v>60</v>
      </c>
      <c r="B128" s="43">
        <v>0</v>
      </c>
      <c r="C128" s="43">
        <f t="shared" si="51"/>
        <v>0</v>
      </c>
      <c r="D128" s="43">
        <v>0</v>
      </c>
      <c r="E128" s="43">
        <v>0</v>
      </c>
      <c r="F128" s="43">
        <v>0</v>
      </c>
      <c r="G128" s="43">
        <f t="shared" si="52"/>
        <v>0</v>
      </c>
    </row>
    <row r="129" spans="1:7" x14ac:dyDescent="0.25">
      <c r="A129" s="29" t="s">
        <v>61</v>
      </c>
      <c r="B129" s="43">
        <v>2322500</v>
      </c>
      <c r="C129" s="43">
        <f t="shared" si="51"/>
        <v>21838247.399999999</v>
      </c>
      <c r="D129" s="43">
        <v>24160747.399999999</v>
      </c>
      <c r="E129" s="43">
        <v>9390311.0800000001</v>
      </c>
      <c r="F129" s="43">
        <v>9390311.0800000001</v>
      </c>
      <c r="G129" s="43">
        <f t="shared" si="52"/>
        <v>14770436.319999998</v>
      </c>
    </row>
    <row r="130" spans="1:7" x14ac:dyDescent="0.25">
      <c r="A130" s="29" t="s">
        <v>62</v>
      </c>
      <c r="B130" s="43">
        <v>0</v>
      </c>
      <c r="C130" s="43">
        <f t="shared" si="51"/>
        <v>0</v>
      </c>
      <c r="D130" s="43">
        <v>0</v>
      </c>
      <c r="E130" s="43">
        <v>0</v>
      </c>
      <c r="F130" s="43">
        <v>0</v>
      </c>
      <c r="G130" s="43">
        <f t="shared" si="52"/>
        <v>0</v>
      </c>
    </row>
    <row r="131" spans="1:7" x14ac:dyDescent="0.25">
      <c r="A131" s="29" t="s">
        <v>63</v>
      </c>
      <c r="B131" s="43">
        <v>0</v>
      </c>
      <c r="C131" s="43">
        <f t="shared" si="51"/>
        <v>0</v>
      </c>
      <c r="D131" s="43">
        <v>0</v>
      </c>
      <c r="E131" s="43">
        <v>0</v>
      </c>
      <c r="F131" s="43">
        <v>0</v>
      </c>
      <c r="G131" s="43">
        <f t="shared" si="52"/>
        <v>0</v>
      </c>
    </row>
    <row r="132" spans="1:7" x14ac:dyDescent="0.25">
      <c r="A132" s="29" t="s">
        <v>64</v>
      </c>
      <c r="B132" s="43">
        <v>11334781.199999999</v>
      </c>
      <c r="C132" s="43">
        <f t="shared" si="51"/>
        <v>1685336</v>
      </c>
      <c r="D132" s="43">
        <v>13020117.199999999</v>
      </c>
      <c r="E132" s="43">
        <v>0</v>
      </c>
      <c r="F132" s="43">
        <v>0</v>
      </c>
      <c r="G132" s="43">
        <f t="shared" si="52"/>
        <v>13020117.199999999</v>
      </c>
    </row>
    <row r="133" spans="1:7" x14ac:dyDescent="0.25">
      <c r="A133" s="28" t="s">
        <v>65</v>
      </c>
      <c r="B133" s="50">
        <f>SUM(B134:B136)</f>
        <v>501922323.07999992</v>
      </c>
      <c r="C133" s="50">
        <f t="shared" ref="C133" si="53">SUM(C134:C136)</f>
        <v>460308608.27999997</v>
      </c>
      <c r="D133" s="50">
        <f t="shared" ref="D133:G133" si="54">SUM(D134:D136)</f>
        <v>962230931.3599999</v>
      </c>
      <c r="E133" s="50">
        <f t="shared" si="54"/>
        <v>350725016.15999997</v>
      </c>
      <c r="F133" s="50">
        <f t="shared" si="54"/>
        <v>350725016.15999997</v>
      </c>
      <c r="G133" s="50">
        <f t="shared" si="54"/>
        <v>611505915.19999993</v>
      </c>
    </row>
    <row r="134" spans="1:7" x14ac:dyDescent="0.25">
      <c r="A134" s="29" t="s">
        <v>66</v>
      </c>
      <c r="B134" s="43">
        <v>340769666.84999996</v>
      </c>
      <c r="C134" s="43">
        <f t="shared" ref="C134:C136" si="55">D134-B134</f>
        <v>223121855.26999992</v>
      </c>
      <c r="D134" s="43">
        <v>563891522.11999989</v>
      </c>
      <c r="E134" s="43">
        <v>183042195.66</v>
      </c>
      <c r="F134" s="43">
        <v>183042195.66</v>
      </c>
      <c r="G134" s="43">
        <f t="shared" ref="G134:G136" si="56">D134-E134</f>
        <v>380849326.45999992</v>
      </c>
    </row>
    <row r="135" spans="1:7" x14ac:dyDescent="0.25">
      <c r="A135" s="29" t="s">
        <v>67</v>
      </c>
      <c r="B135" s="43">
        <v>161152656.22999999</v>
      </c>
      <c r="C135" s="43">
        <f t="shared" si="55"/>
        <v>237186753.01000002</v>
      </c>
      <c r="D135" s="43">
        <v>398339409.24000001</v>
      </c>
      <c r="E135" s="43">
        <v>167682820.5</v>
      </c>
      <c r="F135" s="43">
        <v>167682820.5</v>
      </c>
      <c r="G135" s="43">
        <f t="shared" si="56"/>
        <v>230656588.74000001</v>
      </c>
    </row>
    <row r="136" spans="1:7" x14ac:dyDescent="0.25">
      <c r="A136" s="29" t="s">
        <v>68</v>
      </c>
      <c r="B136" s="43">
        <v>0</v>
      </c>
      <c r="C136" s="43">
        <f t="shared" si="55"/>
        <v>0</v>
      </c>
      <c r="D136" s="43">
        <v>0</v>
      </c>
      <c r="E136" s="43">
        <v>0</v>
      </c>
      <c r="F136" s="43">
        <v>0</v>
      </c>
      <c r="G136" s="43">
        <f t="shared" si="56"/>
        <v>0</v>
      </c>
    </row>
    <row r="137" spans="1:7" x14ac:dyDescent="0.25">
      <c r="A137" s="28" t="s">
        <v>69</v>
      </c>
      <c r="B137" s="50">
        <f>SUM(B138:B145)</f>
        <v>129436345.59</v>
      </c>
      <c r="C137" s="50">
        <f t="shared" ref="C137" si="57">SUM(C138:C145)</f>
        <v>-46421661.870000005</v>
      </c>
      <c r="D137" s="50">
        <f t="shared" ref="D137:G137" si="58">SUM(D138:D145)</f>
        <v>83014683.719999999</v>
      </c>
      <c r="E137" s="50">
        <f t="shared" si="58"/>
        <v>0</v>
      </c>
      <c r="F137" s="50">
        <f t="shared" si="58"/>
        <v>0</v>
      </c>
      <c r="G137" s="50">
        <f t="shared" si="58"/>
        <v>83014683.719999999</v>
      </c>
    </row>
    <row r="138" spans="1:7" x14ac:dyDescent="0.25">
      <c r="A138" s="29" t="s">
        <v>70</v>
      </c>
      <c r="B138" s="43">
        <v>0</v>
      </c>
      <c r="C138" s="43">
        <f t="shared" ref="C138:C145" si="59">D138-B138</f>
        <v>0</v>
      </c>
      <c r="D138" s="43">
        <v>0</v>
      </c>
      <c r="E138" s="43">
        <v>0</v>
      </c>
      <c r="F138" s="43">
        <v>0</v>
      </c>
      <c r="G138" s="43">
        <f t="shared" ref="G138:G145" si="60">D138-E138</f>
        <v>0</v>
      </c>
    </row>
    <row r="139" spans="1:7" x14ac:dyDescent="0.25">
      <c r="A139" s="29" t="s">
        <v>71</v>
      </c>
      <c r="B139" s="43">
        <v>0</v>
      </c>
      <c r="C139" s="43">
        <f t="shared" si="59"/>
        <v>0</v>
      </c>
      <c r="D139" s="43">
        <v>0</v>
      </c>
      <c r="E139" s="43">
        <v>0</v>
      </c>
      <c r="F139" s="43">
        <v>0</v>
      </c>
      <c r="G139" s="43">
        <f t="shared" si="60"/>
        <v>0</v>
      </c>
    </row>
    <row r="140" spans="1:7" x14ac:dyDescent="0.25">
      <c r="A140" s="29" t="s">
        <v>72</v>
      </c>
      <c r="B140" s="43">
        <v>0</v>
      </c>
      <c r="C140" s="43">
        <f t="shared" si="59"/>
        <v>0</v>
      </c>
      <c r="D140" s="43">
        <v>0</v>
      </c>
      <c r="E140" s="43">
        <v>0</v>
      </c>
      <c r="F140" s="43">
        <v>0</v>
      </c>
      <c r="G140" s="43">
        <f t="shared" si="60"/>
        <v>0</v>
      </c>
    </row>
    <row r="141" spans="1:7" x14ac:dyDescent="0.25">
      <c r="A141" s="29" t="s">
        <v>73</v>
      </c>
      <c r="B141" s="43">
        <v>0</v>
      </c>
      <c r="C141" s="43">
        <f t="shared" si="59"/>
        <v>0</v>
      </c>
      <c r="D141" s="43">
        <v>0</v>
      </c>
      <c r="E141" s="43">
        <v>0</v>
      </c>
      <c r="F141" s="43">
        <v>0</v>
      </c>
      <c r="G141" s="43">
        <f t="shared" si="60"/>
        <v>0</v>
      </c>
    </row>
    <row r="142" spans="1:7" x14ac:dyDescent="0.25">
      <c r="A142" s="29" t="s">
        <v>74</v>
      </c>
      <c r="B142" s="43">
        <v>0</v>
      </c>
      <c r="C142" s="43">
        <f t="shared" si="59"/>
        <v>0</v>
      </c>
      <c r="D142" s="43">
        <v>0</v>
      </c>
      <c r="E142" s="43">
        <v>0</v>
      </c>
      <c r="F142" s="43">
        <v>0</v>
      </c>
      <c r="G142" s="43">
        <f t="shared" si="60"/>
        <v>0</v>
      </c>
    </row>
    <row r="143" spans="1:7" x14ac:dyDescent="0.25">
      <c r="A143" s="29" t="s">
        <v>75</v>
      </c>
      <c r="B143" s="43">
        <v>0</v>
      </c>
      <c r="C143" s="43">
        <f t="shared" si="59"/>
        <v>0</v>
      </c>
      <c r="D143" s="43">
        <v>0</v>
      </c>
      <c r="E143" s="43">
        <v>0</v>
      </c>
      <c r="F143" s="43">
        <v>0</v>
      </c>
      <c r="G143" s="43">
        <f t="shared" si="60"/>
        <v>0</v>
      </c>
    </row>
    <row r="144" spans="1:7" x14ac:dyDescent="0.25">
      <c r="A144" s="29" t="s">
        <v>76</v>
      </c>
      <c r="B144" s="43">
        <v>0</v>
      </c>
      <c r="C144" s="43">
        <f t="shared" si="59"/>
        <v>0</v>
      </c>
      <c r="D144" s="43">
        <v>0</v>
      </c>
      <c r="E144" s="43">
        <v>0</v>
      </c>
      <c r="F144" s="43">
        <v>0</v>
      </c>
      <c r="G144" s="43">
        <f t="shared" si="60"/>
        <v>0</v>
      </c>
    </row>
    <row r="145" spans="1:7" x14ac:dyDescent="0.25">
      <c r="A145" s="29" t="s">
        <v>77</v>
      </c>
      <c r="B145" s="43">
        <v>129436345.59</v>
      </c>
      <c r="C145" s="43">
        <f t="shared" si="59"/>
        <v>-46421661.870000005</v>
      </c>
      <c r="D145" s="43">
        <v>83014683.719999999</v>
      </c>
      <c r="E145" s="43">
        <v>0</v>
      </c>
      <c r="F145" s="43">
        <v>0</v>
      </c>
      <c r="G145" s="43">
        <f t="shared" si="60"/>
        <v>83014683.719999999</v>
      </c>
    </row>
    <row r="146" spans="1:7" x14ac:dyDescent="0.25">
      <c r="A146" s="28" t="s">
        <v>78</v>
      </c>
      <c r="B146" s="50">
        <f>SUM(B147:B149)</f>
        <v>0</v>
      </c>
      <c r="C146" s="50">
        <f t="shared" ref="C146" si="61">SUM(C147:C149)</f>
        <v>0</v>
      </c>
      <c r="D146" s="50">
        <f t="shared" ref="D146:G146" si="62">SUM(D147:D149)</f>
        <v>0</v>
      </c>
      <c r="E146" s="50">
        <f t="shared" si="62"/>
        <v>0</v>
      </c>
      <c r="F146" s="50">
        <f t="shared" si="62"/>
        <v>0</v>
      </c>
      <c r="G146" s="50">
        <f t="shared" si="62"/>
        <v>0</v>
      </c>
    </row>
    <row r="147" spans="1:7" x14ac:dyDescent="0.25">
      <c r="A147" s="29" t="s">
        <v>79</v>
      </c>
      <c r="B147" s="43">
        <v>0</v>
      </c>
      <c r="C147" s="43">
        <f t="shared" ref="C147:C149" si="63">D147-B147</f>
        <v>0</v>
      </c>
      <c r="D147" s="43">
        <v>0</v>
      </c>
      <c r="E147" s="43">
        <v>0</v>
      </c>
      <c r="F147" s="43">
        <v>0</v>
      </c>
      <c r="G147" s="43">
        <f t="shared" ref="G147:G149" si="64">D147-E147</f>
        <v>0</v>
      </c>
    </row>
    <row r="148" spans="1:7" x14ac:dyDescent="0.25">
      <c r="A148" s="29" t="s">
        <v>80</v>
      </c>
      <c r="B148" s="43">
        <v>0</v>
      </c>
      <c r="C148" s="43">
        <f t="shared" si="63"/>
        <v>0</v>
      </c>
      <c r="D148" s="43">
        <v>0</v>
      </c>
      <c r="E148" s="43">
        <v>0</v>
      </c>
      <c r="F148" s="43">
        <v>0</v>
      </c>
      <c r="G148" s="43">
        <f t="shared" si="64"/>
        <v>0</v>
      </c>
    </row>
    <row r="149" spans="1:7" x14ac:dyDescent="0.25">
      <c r="A149" s="29" t="s">
        <v>81</v>
      </c>
      <c r="B149" s="43">
        <v>0</v>
      </c>
      <c r="C149" s="43">
        <f t="shared" si="63"/>
        <v>0</v>
      </c>
      <c r="D149" s="43">
        <v>0</v>
      </c>
      <c r="E149" s="43">
        <v>0</v>
      </c>
      <c r="F149" s="43">
        <v>0</v>
      </c>
      <c r="G149" s="43">
        <f t="shared" si="64"/>
        <v>0</v>
      </c>
    </row>
    <row r="150" spans="1:7" x14ac:dyDescent="0.25">
      <c r="A150" s="28" t="s">
        <v>82</v>
      </c>
      <c r="B150" s="50">
        <f>SUM(B151:B157)</f>
        <v>241011561.78</v>
      </c>
      <c r="C150" s="50">
        <f t="shared" ref="C150" si="65">SUM(C151:C157)</f>
        <v>0</v>
      </c>
      <c r="D150" s="50">
        <f t="shared" ref="D150:G150" si="66">SUM(D151:D157)</f>
        <v>241011561.78</v>
      </c>
      <c r="E150" s="50">
        <f t="shared" si="66"/>
        <v>120293416.38000001</v>
      </c>
      <c r="F150" s="50">
        <f t="shared" si="66"/>
        <v>120293416.38000001</v>
      </c>
      <c r="G150" s="50">
        <f t="shared" si="66"/>
        <v>120718145.39999999</v>
      </c>
    </row>
    <row r="151" spans="1:7" x14ac:dyDescent="0.25">
      <c r="A151" s="29" t="s">
        <v>83</v>
      </c>
      <c r="B151" s="43">
        <v>149006030.88</v>
      </c>
      <c r="C151" s="43">
        <f t="shared" ref="C151:C157" si="67">D151-B151</f>
        <v>0</v>
      </c>
      <c r="D151" s="43">
        <v>149006030.88</v>
      </c>
      <c r="E151" s="43">
        <v>73797094.680000007</v>
      </c>
      <c r="F151" s="43">
        <v>73797094.680000007</v>
      </c>
      <c r="G151" s="43">
        <f t="shared" ref="G151:G157" si="68">D151-E151</f>
        <v>75208936.199999988</v>
      </c>
    </row>
    <row r="152" spans="1:7" x14ac:dyDescent="0.25">
      <c r="A152" s="29" t="s">
        <v>84</v>
      </c>
      <c r="B152" s="43">
        <v>89855530.900000006</v>
      </c>
      <c r="C152" s="43">
        <f t="shared" si="67"/>
        <v>0</v>
      </c>
      <c r="D152" s="43">
        <v>89855530.900000006</v>
      </c>
      <c r="E152" s="43">
        <v>46496321.700000003</v>
      </c>
      <c r="F152" s="43">
        <v>46496321.700000003</v>
      </c>
      <c r="G152" s="43">
        <f t="shared" si="68"/>
        <v>43359209.200000003</v>
      </c>
    </row>
    <row r="153" spans="1:7" x14ac:dyDescent="0.25">
      <c r="A153" s="29" t="s">
        <v>85</v>
      </c>
      <c r="B153" s="43">
        <v>0</v>
      </c>
      <c r="C153" s="43">
        <f t="shared" si="67"/>
        <v>0</v>
      </c>
      <c r="D153" s="43">
        <v>0</v>
      </c>
      <c r="E153" s="43">
        <v>0</v>
      </c>
      <c r="F153" s="43">
        <v>0</v>
      </c>
      <c r="G153" s="43">
        <f t="shared" si="68"/>
        <v>0</v>
      </c>
    </row>
    <row r="154" spans="1:7" x14ac:dyDescent="0.25">
      <c r="A154" s="31" t="s">
        <v>86</v>
      </c>
      <c r="B154" s="43">
        <v>150000</v>
      </c>
      <c r="C154" s="43">
        <f t="shared" si="67"/>
        <v>0</v>
      </c>
      <c r="D154" s="43">
        <v>150000</v>
      </c>
      <c r="E154" s="43">
        <v>0</v>
      </c>
      <c r="F154" s="43">
        <v>0</v>
      </c>
      <c r="G154" s="43">
        <f t="shared" si="68"/>
        <v>150000</v>
      </c>
    </row>
    <row r="155" spans="1:7" x14ac:dyDescent="0.25">
      <c r="A155" s="29" t="s">
        <v>87</v>
      </c>
      <c r="B155" s="43">
        <v>2000000</v>
      </c>
      <c r="C155" s="43">
        <f t="shared" si="67"/>
        <v>0</v>
      </c>
      <c r="D155" s="43">
        <v>2000000</v>
      </c>
      <c r="E155" s="43">
        <v>0</v>
      </c>
      <c r="F155" s="43">
        <v>0</v>
      </c>
      <c r="G155" s="43">
        <f t="shared" si="68"/>
        <v>2000000</v>
      </c>
    </row>
    <row r="156" spans="1:7" x14ac:dyDescent="0.25">
      <c r="A156" s="29" t="s">
        <v>88</v>
      </c>
      <c r="B156" s="43">
        <v>0</v>
      </c>
      <c r="C156" s="43">
        <f t="shared" si="67"/>
        <v>0</v>
      </c>
      <c r="D156" s="43">
        <v>0</v>
      </c>
      <c r="E156" s="43">
        <v>0</v>
      </c>
      <c r="F156" s="43">
        <v>0</v>
      </c>
      <c r="G156" s="43">
        <f t="shared" si="68"/>
        <v>0</v>
      </c>
    </row>
    <row r="157" spans="1:7" x14ac:dyDescent="0.25">
      <c r="A157" s="29" t="s">
        <v>89</v>
      </c>
      <c r="B157" s="43">
        <v>0</v>
      </c>
      <c r="C157" s="43">
        <f t="shared" si="67"/>
        <v>0</v>
      </c>
      <c r="D157" s="43">
        <v>0</v>
      </c>
      <c r="E157" s="43">
        <v>0</v>
      </c>
      <c r="F157" s="43">
        <v>0</v>
      </c>
      <c r="G157" s="43">
        <f t="shared" si="68"/>
        <v>0</v>
      </c>
    </row>
    <row r="158" spans="1:7" x14ac:dyDescent="0.25">
      <c r="A158" s="32"/>
      <c r="B158" s="33"/>
      <c r="C158" s="52"/>
      <c r="D158" s="33"/>
      <c r="E158" s="33"/>
      <c r="F158" s="33"/>
      <c r="G158" s="52"/>
    </row>
    <row r="159" spans="1:7" x14ac:dyDescent="0.25">
      <c r="A159" s="7" t="s">
        <v>91</v>
      </c>
      <c r="B159" s="51">
        <f>B84+B9</f>
        <v>9292638669.9999981</v>
      </c>
      <c r="C159" s="51">
        <f t="shared" ref="C159" si="69">C84+C9</f>
        <v>2456881332.4699988</v>
      </c>
      <c r="D159" s="51">
        <f t="shared" ref="D159:G159" si="70">D84+D9</f>
        <v>11749520002.470001</v>
      </c>
      <c r="E159" s="51">
        <f t="shared" si="70"/>
        <v>4487928717.1699991</v>
      </c>
      <c r="F159" s="51">
        <f t="shared" si="70"/>
        <v>4306871986.2099991</v>
      </c>
      <c r="G159" s="51">
        <f t="shared" si="70"/>
        <v>7261591285.2999992</v>
      </c>
    </row>
    <row r="160" spans="1:7" x14ac:dyDescent="0.25">
      <c r="A160" s="17"/>
      <c r="B160" s="16"/>
      <c r="C160" s="16"/>
      <c r="D160" s="16"/>
      <c r="E160" s="16"/>
      <c r="F160" s="16"/>
      <c r="G160" s="16"/>
    </row>
    <row r="162" spans="5:5" x14ac:dyDescent="0.25">
      <c r="E162" s="59"/>
    </row>
  </sheetData>
  <protectedRanges>
    <protectedRange sqref="B9 D9:F9" name="Rango1_2_1"/>
    <protectedRange sqref="B84 D84:F84" name="Rango1_2_2"/>
    <protectedRange sqref="G9 G84" name="Rango1_2_3"/>
    <protectedRange sqref="C9 C84" name="Rango1_2_4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12"/>
  <sheetViews>
    <sheetView showGridLines="0" topLeftCell="A97" zoomScale="75" zoomScaleNormal="75" workbookViewId="0">
      <selection activeCell="B28" sqref="B28"/>
    </sheetView>
  </sheetViews>
  <sheetFormatPr baseColWidth="10" defaultColWidth="11" defaultRowHeight="15" x14ac:dyDescent="0.25"/>
  <cols>
    <col min="1" max="1" width="84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76" t="s">
        <v>92</v>
      </c>
      <c r="B1" s="77"/>
      <c r="C1" s="77"/>
      <c r="D1" s="77"/>
      <c r="E1" s="77"/>
      <c r="F1" s="77"/>
      <c r="G1" s="78"/>
    </row>
    <row r="2" spans="1:7" ht="15" customHeight="1" x14ac:dyDescent="0.25">
      <c r="A2" s="62" t="s">
        <v>227</v>
      </c>
      <c r="B2" s="63"/>
      <c r="C2" s="63"/>
      <c r="D2" s="63"/>
      <c r="E2" s="63"/>
      <c r="F2" s="63"/>
      <c r="G2" s="64"/>
    </row>
    <row r="3" spans="1:7" ht="15" customHeight="1" x14ac:dyDescent="0.25">
      <c r="A3" s="65" t="s">
        <v>9</v>
      </c>
      <c r="B3" s="66"/>
      <c r="C3" s="66"/>
      <c r="D3" s="66"/>
      <c r="E3" s="66"/>
      <c r="F3" s="66"/>
      <c r="G3" s="67"/>
    </row>
    <row r="4" spans="1:7" ht="15" customHeight="1" x14ac:dyDescent="0.25">
      <c r="A4" s="44" t="s">
        <v>93</v>
      </c>
      <c r="B4" s="45"/>
      <c r="C4" s="45"/>
      <c r="D4" s="45"/>
      <c r="E4" s="45"/>
      <c r="F4" s="45"/>
      <c r="G4" s="46"/>
    </row>
    <row r="5" spans="1:7" ht="15" customHeight="1" x14ac:dyDescent="0.25">
      <c r="A5" s="65" t="s">
        <v>148</v>
      </c>
      <c r="B5" s="66"/>
      <c r="C5" s="66"/>
      <c r="D5" s="66"/>
      <c r="E5" s="66"/>
      <c r="F5" s="66"/>
      <c r="G5" s="67"/>
    </row>
    <row r="6" spans="1:7" x14ac:dyDescent="0.25">
      <c r="A6" s="68" t="s">
        <v>0</v>
      </c>
      <c r="B6" s="69"/>
      <c r="C6" s="69"/>
      <c r="D6" s="69"/>
      <c r="E6" s="69"/>
      <c r="F6" s="69"/>
      <c r="G6" s="70"/>
    </row>
    <row r="7" spans="1:7" ht="15" customHeight="1" x14ac:dyDescent="0.25">
      <c r="A7" s="71" t="s">
        <v>1</v>
      </c>
      <c r="B7" s="73" t="s">
        <v>11</v>
      </c>
      <c r="C7" s="73"/>
      <c r="D7" s="73"/>
      <c r="E7" s="73"/>
      <c r="F7" s="73"/>
      <c r="G7" s="75" t="s">
        <v>12</v>
      </c>
    </row>
    <row r="8" spans="1:7" ht="30" x14ac:dyDescent="0.25">
      <c r="A8" s="72"/>
      <c r="B8" s="3" t="s">
        <v>4</v>
      </c>
      <c r="C8" s="2" t="s">
        <v>6</v>
      </c>
      <c r="D8" s="3" t="s">
        <v>7</v>
      </c>
      <c r="E8" s="3" t="s">
        <v>3</v>
      </c>
      <c r="F8" s="3" t="s">
        <v>5</v>
      </c>
      <c r="G8" s="74"/>
    </row>
    <row r="9" spans="1:7" ht="15.75" customHeight="1" x14ac:dyDescent="0.25">
      <c r="A9" s="4" t="s">
        <v>94</v>
      </c>
      <c r="B9" s="53">
        <f>SUM(B10:B86)</f>
        <v>7003961724.5299988</v>
      </c>
      <c r="C9" s="53">
        <f t="shared" ref="C9" si="0">SUM(C10:C86)</f>
        <v>1909109354.3200004</v>
      </c>
      <c r="D9" s="53">
        <f t="shared" ref="D9:G9" si="1">SUM(D10:D86)</f>
        <v>8913071078.8500004</v>
      </c>
      <c r="E9" s="53">
        <f t="shared" si="1"/>
        <v>3342894144.9499998</v>
      </c>
      <c r="F9" s="53">
        <f t="shared" si="1"/>
        <v>3202450169.4300013</v>
      </c>
      <c r="G9" s="53">
        <f t="shared" si="1"/>
        <v>5570176933.9000025</v>
      </c>
    </row>
    <row r="10" spans="1:7" x14ac:dyDescent="0.25">
      <c r="A10" s="20" t="s">
        <v>149</v>
      </c>
      <c r="B10" s="43">
        <v>3440908.39</v>
      </c>
      <c r="C10" s="43">
        <f>D10-B10</f>
        <v>0</v>
      </c>
      <c r="D10" s="43">
        <v>3440908.39</v>
      </c>
      <c r="E10" s="43">
        <v>1505405.1500000006</v>
      </c>
      <c r="F10" s="43">
        <v>1470362.3000000005</v>
      </c>
      <c r="G10" s="43">
        <f>D10-E10</f>
        <v>1935503.2399999995</v>
      </c>
    </row>
    <row r="11" spans="1:7" x14ac:dyDescent="0.25">
      <c r="A11" s="20" t="s">
        <v>150</v>
      </c>
      <c r="B11" s="43">
        <v>5686206.8200000003</v>
      </c>
      <c r="C11" s="43">
        <f t="shared" ref="C11:C74" si="2">D11-B11</f>
        <v>128621.69999999739</v>
      </c>
      <c r="D11" s="43">
        <v>5814828.5199999977</v>
      </c>
      <c r="E11" s="43">
        <v>2314369.0999999992</v>
      </c>
      <c r="F11" s="43">
        <v>2306989.3899999992</v>
      </c>
      <c r="G11" s="43">
        <f t="shared" ref="G11:G74" si="3">D11-E11</f>
        <v>3500459.4199999985</v>
      </c>
    </row>
    <row r="12" spans="1:7" x14ac:dyDescent="0.25">
      <c r="A12" s="20" t="s">
        <v>151</v>
      </c>
      <c r="B12" s="43">
        <v>27228764.219999999</v>
      </c>
      <c r="C12" s="43">
        <f t="shared" si="2"/>
        <v>452615.56000000238</v>
      </c>
      <c r="D12" s="43">
        <v>27681379.780000001</v>
      </c>
      <c r="E12" s="43">
        <v>11413891.529999997</v>
      </c>
      <c r="F12" s="43">
        <v>11306251.219999997</v>
      </c>
      <c r="G12" s="43">
        <f t="shared" si="3"/>
        <v>16267488.250000004</v>
      </c>
    </row>
    <row r="13" spans="1:7" x14ac:dyDescent="0.25">
      <c r="A13" s="20" t="s">
        <v>152</v>
      </c>
      <c r="B13" s="43">
        <v>4037749.04</v>
      </c>
      <c r="C13" s="43">
        <f t="shared" si="2"/>
        <v>-24792</v>
      </c>
      <c r="D13" s="43">
        <v>4012957.04</v>
      </c>
      <c r="E13" s="43">
        <v>1966929.58</v>
      </c>
      <c r="F13" s="43">
        <v>1966929.58</v>
      </c>
      <c r="G13" s="43">
        <f t="shared" si="3"/>
        <v>2046027.46</v>
      </c>
    </row>
    <row r="14" spans="1:7" x14ac:dyDescent="0.25">
      <c r="A14" s="20" t="s">
        <v>153</v>
      </c>
      <c r="B14" s="43">
        <v>260309664.22</v>
      </c>
      <c r="C14" s="43">
        <f t="shared" si="2"/>
        <v>-229629530.31</v>
      </c>
      <c r="D14" s="43">
        <v>30680133.909999993</v>
      </c>
      <c r="E14" s="43">
        <v>13216093.389999997</v>
      </c>
      <c r="F14" s="43">
        <v>12671449.299999997</v>
      </c>
      <c r="G14" s="43">
        <f t="shared" si="3"/>
        <v>17464040.519999996</v>
      </c>
    </row>
    <row r="15" spans="1:7" x14ac:dyDescent="0.25">
      <c r="A15" s="20" t="s">
        <v>154</v>
      </c>
      <c r="B15" s="43">
        <v>20598825.349999994</v>
      </c>
      <c r="C15" s="43">
        <f t="shared" si="2"/>
        <v>559343.65000000224</v>
      </c>
      <c r="D15" s="43">
        <v>21158168.999999996</v>
      </c>
      <c r="E15" s="43">
        <v>8502746.4300000034</v>
      </c>
      <c r="F15" s="43">
        <v>8185434.4000000013</v>
      </c>
      <c r="G15" s="43">
        <f t="shared" si="3"/>
        <v>12655422.569999993</v>
      </c>
    </row>
    <row r="16" spans="1:7" x14ac:dyDescent="0.25">
      <c r="A16" s="20" t="s">
        <v>155</v>
      </c>
      <c r="B16" s="43">
        <v>26962247.619999997</v>
      </c>
      <c r="C16" s="43">
        <f t="shared" si="2"/>
        <v>-308743.05999999866</v>
      </c>
      <c r="D16" s="43">
        <v>26653504.559999999</v>
      </c>
      <c r="E16" s="43">
        <v>7447019.2299999995</v>
      </c>
      <c r="F16" s="43">
        <v>7181273.0499999989</v>
      </c>
      <c r="G16" s="43">
        <f t="shared" si="3"/>
        <v>19206485.329999998</v>
      </c>
    </row>
    <row r="17" spans="1:7" x14ac:dyDescent="0.25">
      <c r="A17" s="20" t="s">
        <v>156</v>
      </c>
      <c r="B17" s="43">
        <v>65953820.680000007</v>
      </c>
      <c r="C17" s="43">
        <f t="shared" si="2"/>
        <v>5177925.2399999946</v>
      </c>
      <c r="D17" s="43">
        <v>71131745.920000002</v>
      </c>
      <c r="E17" s="43">
        <v>28111877.600000001</v>
      </c>
      <c r="F17" s="43">
        <v>26695439.649999999</v>
      </c>
      <c r="G17" s="43">
        <f t="shared" si="3"/>
        <v>43019868.32</v>
      </c>
    </row>
    <row r="18" spans="1:7" x14ac:dyDescent="0.25">
      <c r="A18" s="20" t="s">
        <v>157</v>
      </c>
      <c r="B18" s="43">
        <v>29455368.320000008</v>
      </c>
      <c r="C18" s="43">
        <f t="shared" si="2"/>
        <v>616820.79999999702</v>
      </c>
      <c r="D18" s="43">
        <v>30072189.120000005</v>
      </c>
      <c r="E18" s="43">
        <v>12549787.490000002</v>
      </c>
      <c r="F18" s="43">
        <v>12047997.360000005</v>
      </c>
      <c r="G18" s="43">
        <f t="shared" si="3"/>
        <v>17522401.630000003</v>
      </c>
    </row>
    <row r="19" spans="1:7" x14ac:dyDescent="0.25">
      <c r="A19" s="20" t="s">
        <v>158</v>
      </c>
      <c r="B19" s="43">
        <v>38404222.5</v>
      </c>
      <c r="C19" s="43">
        <f t="shared" si="2"/>
        <v>1220072.8200000152</v>
      </c>
      <c r="D19" s="43">
        <v>39624295.320000015</v>
      </c>
      <c r="E19" s="43">
        <v>16450611.139999999</v>
      </c>
      <c r="F19" s="43">
        <v>16007614.999999996</v>
      </c>
      <c r="G19" s="43">
        <f t="shared" si="3"/>
        <v>23173684.180000015</v>
      </c>
    </row>
    <row r="20" spans="1:7" x14ac:dyDescent="0.25">
      <c r="A20" s="20" t="s">
        <v>159</v>
      </c>
      <c r="B20" s="43">
        <v>22847923.019999992</v>
      </c>
      <c r="C20" s="43">
        <f t="shared" si="2"/>
        <v>17702207.940000001</v>
      </c>
      <c r="D20" s="43">
        <v>40550130.959999993</v>
      </c>
      <c r="E20" s="43">
        <v>9898848.9299999978</v>
      </c>
      <c r="F20" s="43">
        <v>9335769.8800000008</v>
      </c>
      <c r="G20" s="43">
        <f t="shared" si="3"/>
        <v>30651282.029999994</v>
      </c>
    </row>
    <row r="21" spans="1:7" x14ac:dyDescent="0.25">
      <c r="A21" s="20" t="s">
        <v>160</v>
      </c>
      <c r="B21" s="43">
        <v>32922759.849999998</v>
      </c>
      <c r="C21" s="43">
        <f t="shared" si="2"/>
        <v>-223151.14000000805</v>
      </c>
      <c r="D21" s="43">
        <v>32699608.70999999</v>
      </c>
      <c r="E21" s="43">
        <v>13476597.350000001</v>
      </c>
      <c r="F21" s="43">
        <v>12822125.52</v>
      </c>
      <c r="G21" s="43">
        <f t="shared" si="3"/>
        <v>19223011.359999988</v>
      </c>
    </row>
    <row r="22" spans="1:7" x14ac:dyDescent="0.25">
      <c r="A22" s="20" t="s">
        <v>161</v>
      </c>
      <c r="B22" s="43">
        <v>29146069.040000007</v>
      </c>
      <c r="C22" s="43">
        <f t="shared" si="2"/>
        <v>2582381.2699999996</v>
      </c>
      <c r="D22" s="43">
        <v>31728450.310000006</v>
      </c>
      <c r="E22" s="43">
        <v>11920720.410000002</v>
      </c>
      <c r="F22" s="43">
        <v>11506572.120000001</v>
      </c>
      <c r="G22" s="43">
        <f t="shared" si="3"/>
        <v>19807729.900000006</v>
      </c>
    </row>
    <row r="23" spans="1:7" x14ac:dyDescent="0.25">
      <c r="A23" s="20" t="s">
        <v>162</v>
      </c>
      <c r="B23" s="43">
        <v>2777307.2200000007</v>
      </c>
      <c r="C23" s="43">
        <f t="shared" si="2"/>
        <v>0</v>
      </c>
      <c r="D23" s="43">
        <v>2777307.2200000007</v>
      </c>
      <c r="E23" s="43">
        <v>1229936.8999999999</v>
      </c>
      <c r="F23" s="43">
        <v>1178261.3699999999</v>
      </c>
      <c r="G23" s="43">
        <f t="shared" si="3"/>
        <v>1547370.3200000008</v>
      </c>
    </row>
    <row r="24" spans="1:7" x14ac:dyDescent="0.25">
      <c r="A24" s="20" t="s">
        <v>163</v>
      </c>
      <c r="B24" s="43">
        <v>15213899.220000001</v>
      </c>
      <c r="C24" s="43">
        <f t="shared" si="2"/>
        <v>154456.03999999911</v>
      </c>
      <c r="D24" s="43">
        <v>15368355.26</v>
      </c>
      <c r="E24" s="43">
        <v>5999106.2000000002</v>
      </c>
      <c r="F24" s="43">
        <v>5757512.3100000015</v>
      </c>
      <c r="G24" s="43">
        <f t="shared" si="3"/>
        <v>9369249.0599999987</v>
      </c>
    </row>
    <row r="25" spans="1:7" x14ac:dyDescent="0.25">
      <c r="A25" s="20" t="s">
        <v>164</v>
      </c>
      <c r="B25" s="43">
        <v>31944345.749999996</v>
      </c>
      <c r="C25" s="43">
        <f t="shared" si="2"/>
        <v>2448648.8999999948</v>
      </c>
      <c r="D25" s="43">
        <v>34392994.649999991</v>
      </c>
      <c r="E25" s="43">
        <v>13030570.300000003</v>
      </c>
      <c r="F25" s="43">
        <v>12473312.879999999</v>
      </c>
      <c r="G25" s="43">
        <f t="shared" si="3"/>
        <v>21362424.349999987</v>
      </c>
    </row>
    <row r="26" spans="1:7" x14ac:dyDescent="0.25">
      <c r="A26" s="20" t="s">
        <v>165</v>
      </c>
      <c r="B26" s="43">
        <v>224576135.33000001</v>
      </c>
      <c r="C26" s="43">
        <f t="shared" si="2"/>
        <v>9373021.9999999702</v>
      </c>
      <c r="D26" s="43">
        <v>233949157.32999998</v>
      </c>
      <c r="E26" s="43">
        <v>101561756.18000001</v>
      </c>
      <c r="F26" s="43">
        <v>96965487.419999987</v>
      </c>
      <c r="G26" s="43">
        <f t="shared" si="3"/>
        <v>132387401.14999998</v>
      </c>
    </row>
    <row r="27" spans="1:7" x14ac:dyDescent="0.25">
      <c r="A27" s="20" t="s">
        <v>166</v>
      </c>
      <c r="B27" s="43">
        <v>79336147.770000011</v>
      </c>
      <c r="C27" s="43">
        <f t="shared" si="2"/>
        <v>2566878.1900000423</v>
      </c>
      <c r="D27" s="43">
        <v>81903025.960000053</v>
      </c>
      <c r="E27" s="43">
        <v>31716789.650000002</v>
      </c>
      <c r="F27" s="43">
        <v>30373998.450000014</v>
      </c>
      <c r="G27" s="43">
        <f t="shared" si="3"/>
        <v>50186236.310000047</v>
      </c>
    </row>
    <row r="28" spans="1:7" x14ac:dyDescent="0.25">
      <c r="A28" s="20" t="s">
        <v>167</v>
      </c>
      <c r="B28" s="43">
        <v>13992699.859999998</v>
      </c>
      <c r="C28" s="43">
        <f t="shared" si="2"/>
        <v>152305.8099999968</v>
      </c>
      <c r="D28" s="43">
        <v>14145005.669999994</v>
      </c>
      <c r="E28" s="43">
        <v>6060892.5800000001</v>
      </c>
      <c r="F28" s="43">
        <v>5777632.2200000007</v>
      </c>
      <c r="G28" s="43">
        <f t="shared" si="3"/>
        <v>8084113.0899999943</v>
      </c>
    </row>
    <row r="29" spans="1:7" x14ac:dyDescent="0.25">
      <c r="A29" s="20" t="s">
        <v>168</v>
      </c>
      <c r="B29" s="43">
        <v>67889715.38000001</v>
      </c>
      <c r="C29" s="43">
        <f t="shared" si="2"/>
        <v>-470986.1400000006</v>
      </c>
      <c r="D29" s="43">
        <v>67418729.24000001</v>
      </c>
      <c r="E29" s="43">
        <v>25663478.300000008</v>
      </c>
      <c r="F29" s="43">
        <v>24483454.780000016</v>
      </c>
      <c r="G29" s="43">
        <f t="shared" si="3"/>
        <v>41755250.939999998</v>
      </c>
    </row>
    <row r="30" spans="1:7" x14ac:dyDescent="0.25">
      <c r="A30" s="20" t="s">
        <v>169</v>
      </c>
      <c r="B30" s="43">
        <v>38796124.879999995</v>
      </c>
      <c r="C30" s="43">
        <f t="shared" si="2"/>
        <v>2952927.6400000006</v>
      </c>
      <c r="D30" s="43">
        <v>41749052.519999996</v>
      </c>
      <c r="E30" s="43">
        <v>16501988.359999998</v>
      </c>
      <c r="F30" s="43">
        <v>16353394.289999995</v>
      </c>
      <c r="G30" s="43">
        <f t="shared" si="3"/>
        <v>25247064.159999996</v>
      </c>
    </row>
    <row r="31" spans="1:7" x14ac:dyDescent="0.25">
      <c r="A31" s="20" t="s">
        <v>170</v>
      </c>
      <c r="B31" s="43">
        <v>1477537269.3699996</v>
      </c>
      <c r="C31" s="43">
        <f t="shared" si="2"/>
        <v>63643052.270000219</v>
      </c>
      <c r="D31" s="43">
        <v>1541180321.6399999</v>
      </c>
      <c r="E31" s="43">
        <v>566521207.6700002</v>
      </c>
      <c r="F31" s="43">
        <v>560259734.1900003</v>
      </c>
      <c r="G31" s="43">
        <f t="shared" si="3"/>
        <v>974659113.96999967</v>
      </c>
    </row>
    <row r="32" spans="1:7" x14ac:dyDescent="0.25">
      <c r="A32" s="20" t="s">
        <v>171</v>
      </c>
      <c r="B32" s="43">
        <v>125157001.98999998</v>
      </c>
      <c r="C32" s="43">
        <f t="shared" si="2"/>
        <v>3187516.2299999744</v>
      </c>
      <c r="D32" s="43">
        <v>128344518.21999995</v>
      </c>
      <c r="E32" s="43">
        <v>39796896.380000003</v>
      </c>
      <c r="F32" s="43">
        <v>38095550.589999996</v>
      </c>
      <c r="G32" s="43">
        <f t="shared" si="3"/>
        <v>88547621.839999944</v>
      </c>
    </row>
    <row r="33" spans="1:7" x14ac:dyDescent="0.25">
      <c r="A33" s="20" t="s">
        <v>172</v>
      </c>
      <c r="B33" s="43">
        <v>37331518.190000005</v>
      </c>
      <c r="C33" s="43">
        <f t="shared" si="2"/>
        <v>3728210.3100000024</v>
      </c>
      <c r="D33" s="43">
        <v>41059728.500000007</v>
      </c>
      <c r="E33" s="43">
        <v>14060027.249999998</v>
      </c>
      <c r="F33" s="43">
        <v>13386608.110000001</v>
      </c>
      <c r="G33" s="43">
        <f t="shared" si="3"/>
        <v>26999701.250000007</v>
      </c>
    </row>
    <row r="34" spans="1:7" x14ac:dyDescent="0.25">
      <c r="A34" s="20" t="s">
        <v>173</v>
      </c>
      <c r="B34" s="43">
        <v>38194619.939999998</v>
      </c>
      <c r="C34" s="43">
        <f t="shared" si="2"/>
        <v>-493357</v>
      </c>
      <c r="D34" s="43">
        <v>37701262.939999998</v>
      </c>
      <c r="E34" s="43">
        <v>14283334.570000002</v>
      </c>
      <c r="F34" s="43">
        <v>13550151.870000003</v>
      </c>
      <c r="G34" s="43">
        <f t="shared" si="3"/>
        <v>23417928.369999997</v>
      </c>
    </row>
    <row r="35" spans="1:7" x14ac:dyDescent="0.25">
      <c r="A35" s="20" t="s">
        <v>174</v>
      </c>
      <c r="B35" s="43">
        <v>182770394.47999999</v>
      </c>
      <c r="C35" s="43">
        <f t="shared" si="2"/>
        <v>19166852.039999932</v>
      </c>
      <c r="D35" s="43">
        <v>201937246.51999992</v>
      </c>
      <c r="E35" s="43">
        <v>62688052.899999999</v>
      </c>
      <c r="F35" s="43">
        <v>60089455.570000008</v>
      </c>
      <c r="G35" s="43">
        <f t="shared" si="3"/>
        <v>139249193.61999992</v>
      </c>
    </row>
    <row r="36" spans="1:7" x14ac:dyDescent="0.25">
      <c r="A36" s="20" t="s">
        <v>175</v>
      </c>
      <c r="B36" s="43">
        <v>15486078.929999998</v>
      </c>
      <c r="C36" s="43">
        <f t="shared" si="2"/>
        <v>-72461.759999999776</v>
      </c>
      <c r="D36" s="43">
        <v>15413617.169999998</v>
      </c>
      <c r="E36" s="43">
        <v>5811682.1099999985</v>
      </c>
      <c r="F36" s="43">
        <v>5555062.8899999997</v>
      </c>
      <c r="G36" s="43">
        <f t="shared" si="3"/>
        <v>9601935.0599999987</v>
      </c>
    </row>
    <row r="37" spans="1:7" x14ac:dyDescent="0.25">
      <c r="A37" s="20" t="s">
        <v>176</v>
      </c>
      <c r="B37" s="43">
        <v>7741951.5299999993</v>
      </c>
      <c r="C37" s="43">
        <f t="shared" si="2"/>
        <v>-1108372.6600000011</v>
      </c>
      <c r="D37" s="43">
        <v>6633578.8699999982</v>
      </c>
      <c r="E37" s="43">
        <v>2372061.5399999996</v>
      </c>
      <c r="F37" s="43">
        <v>2275757.7499999995</v>
      </c>
      <c r="G37" s="43">
        <f t="shared" si="3"/>
        <v>4261517.3299999982</v>
      </c>
    </row>
    <row r="38" spans="1:7" x14ac:dyDescent="0.25">
      <c r="A38" s="20" t="s">
        <v>177</v>
      </c>
      <c r="B38" s="43">
        <v>135079421.05000001</v>
      </c>
      <c r="C38" s="43">
        <f t="shared" si="2"/>
        <v>1131964.4799999893</v>
      </c>
      <c r="D38" s="43">
        <v>136211385.53</v>
      </c>
      <c r="E38" s="43">
        <v>56885604.470000014</v>
      </c>
      <c r="F38" s="43">
        <v>53912622.920000002</v>
      </c>
      <c r="G38" s="43">
        <f t="shared" si="3"/>
        <v>79325781.059999987</v>
      </c>
    </row>
    <row r="39" spans="1:7" x14ac:dyDescent="0.25">
      <c r="A39" s="20" t="s">
        <v>178</v>
      </c>
      <c r="B39" s="43">
        <v>3736111.2300000004</v>
      </c>
      <c r="C39" s="43">
        <f t="shared" si="2"/>
        <v>-55690.770000000484</v>
      </c>
      <c r="D39" s="43">
        <v>3680420.46</v>
      </c>
      <c r="E39" s="43">
        <v>1465529.5100000005</v>
      </c>
      <c r="F39" s="43">
        <v>1399593.6000000006</v>
      </c>
      <c r="G39" s="43">
        <f t="shared" si="3"/>
        <v>2214890.9499999993</v>
      </c>
    </row>
    <row r="40" spans="1:7" x14ac:dyDescent="0.25">
      <c r="A40" s="20" t="s">
        <v>179</v>
      </c>
      <c r="B40" s="43">
        <v>23598213.84</v>
      </c>
      <c r="C40" s="43">
        <f t="shared" si="2"/>
        <v>16505.460000000894</v>
      </c>
      <c r="D40" s="43">
        <v>23614719.300000001</v>
      </c>
      <c r="E40" s="43">
        <v>9521352.1699999981</v>
      </c>
      <c r="F40" s="43">
        <v>9068692.1699999981</v>
      </c>
      <c r="G40" s="43">
        <f t="shared" si="3"/>
        <v>14093367.130000003</v>
      </c>
    </row>
    <row r="41" spans="1:7" x14ac:dyDescent="0.25">
      <c r="A41" s="20" t="s">
        <v>180</v>
      </c>
      <c r="B41" s="43">
        <v>47720162.549999997</v>
      </c>
      <c r="C41" s="43">
        <f t="shared" si="2"/>
        <v>-556527.43999999762</v>
      </c>
      <c r="D41" s="43">
        <v>47163635.109999999</v>
      </c>
      <c r="E41" s="43">
        <v>16500962.430000005</v>
      </c>
      <c r="F41" s="43">
        <v>15696700.840000004</v>
      </c>
      <c r="G41" s="43">
        <f t="shared" si="3"/>
        <v>30662672.679999992</v>
      </c>
    </row>
    <row r="42" spans="1:7" x14ac:dyDescent="0.25">
      <c r="A42" s="20" t="s">
        <v>181</v>
      </c>
      <c r="B42" s="43">
        <v>46997432.279999994</v>
      </c>
      <c r="C42" s="43">
        <f t="shared" si="2"/>
        <v>-335636.26999998093</v>
      </c>
      <c r="D42" s="43">
        <v>46661796.010000013</v>
      </c>
      <c r="E42" s="43">
        <v>15434967.299999997</v>
      </c>
      <c r="F42" s="43">
        <v>14653887.699999996</v>
      </c>
      <c r="G42" s="43">
        <f t="shared" si="3"/>
        <v>31226828.710000016</v>
      </c>
    </row>
    <row r="43" spans="1:7" x14ac:dyDescent="0.25">
      <c r="A43" s="20" t="s">
        <v>182</v>
      </c>
      <c r="B43" s="43">
        <v>177892408.29999998</v>
      </c>
      <c r="C43" s="43">
        <f t="shared" si="2"/>
        <v>833608.80000001192</v>
      </c>
      <c r="D43" s="43">
        <v>178726017.09999999</v>
      </c>
      <c r="E43" s="43">
        <v>85443292.520000011</v>
      </c>
      <c r="F43" s="43">
        <v>82547465.720000029</v>
      </c>
      <c r="G43" s="43">
        <f t="shared" si="3"/>
        <v>93282724.579999983</v>
      </c>
    </row>
    <row r="44" spans="1:7" x14ac:dyDescent="0.25">
      <c r="A44" s="20" t="s">
        <v>183</v>
      </c>
      <c r="B44" s="43">
        <v>109421517.19000003</v>
      </c>
      <c r="C44" s="43">
        <f t="shared" si="2"/>
        <v>2696704.4200000018</v>
      </c>
      <c r="D44" s="43">
        <v>112118221.61000003</v>
      </c>
      <c r="E44" s="43">
        <v>43300324.230000004</v>
      </c>
      <c r="F44" s="43">
        <v>42014550.519999996</v>
      </c>
      <c r="G44" s="43">
        <f t="shared" si="3"/>
        <v>68817897.380000025</v>
      </c>
    </row>
    <row r="45" spans="1:7" x14ac:dyDescent="0.25">
      <c r="A45" s="20" t="s">
        <v>184</v>
      </c>
      <c r="B45" s="43">
        <v>21866697.86999999</v>
      </c>
      <c r="C45" s="43">
        <f t="shared" si="2"/>
        <v>32015.949999999255</v>
      </c>
      <c r="D45" s="43">
        <v>21898713.819999989</v>
      </c>
      <c r="E45" s="43">
        <v>8754655.9599999972</v>
      </c>
      <c r="F45" s="43">
        <v>8324905.0399999982</v>
      </c>
      <c r="G45" s="43">
        <f t="shared" si="3"/>
        <v>13144057.859999992</v>
      </c>
    </row>
    <row r="46" spans="1:7" x14ac:dyDescent="0.25">
      <c r="A46" s="20" t="s">
        <v>185</v>
      </c>
      <c r="B46" s="43">
        <v>103634783.93000001</v>
      </c>
      <c r="C46" s="43">
        <f t="shared" si="2"/>
        <v>129505704.85000002</v>
      </c>
      <c r="D46" s="43">
        <v>233140488.78000003</v>
      </c>
      <c r="E46" s="43">
        <v>99833510.26000002</v>
      </c>
      <c r="F46" s="43">
        <v>93017044.88000001</v>
      </c>
      <c r="G46" s="43">
        <f t="shared" si="3"/>
        <v>133306978.52000001</v>
      </c>
    </row>
    <row r="47" spans="1:7" x14ac:dyDescent="0.25">
      <c r="A47" s="20" t="s">
        <v>186</v>
      </c>
      <c r="B47" s="43">
        <v>176166521.14999998</v>
      </c>
      <c r="C47" s="43">
        <f t="shared" si="2"/>
        <v>5470766.8899999857</v>
      </c>
      <c r="D47" s="43">
        <v>181637288.03999996</v>
      </c>
      <c r="E47" s="43">
        <v>62140223.830000006</v>
      </c>
      <c r="F47" s="43">
        <v>59320213.620000012</v>
      </c>
      <c r="G47" s="43">
        <f t="shared" si="3"/>
        <v>119497064.20999995</v>
      </c>
    </row>
    <row r="48" spans="1:7" x14ac:dyDescent="0.25">
      <c r="A48" s="20" t="s">
        <v>187</v>
      </c>
      <c r="B48" s="43">
        <v>5994536.0300000003</v>
      </c>
      <c r="C48" s="43">
        <f t="shared" si="2"/>
        <v>132158972.41</v>
      </c>
      <c r="D48" s="43">
        <v>138153508.44</v>
      </c>
      <c r="E48" s="43">
        <v>59375501.54999999</v>
      </c>
      <c r="F48" s="43">
        <v>59375501.54999999</v>
      </c>
      <c r="G48" s="43">
        <f t="shared" si="3"/>
        <v>78778006.890000015</v>
      </c>
    </row>
    <row r="49" spans="1:7" x14ac:dyDescent="0.25">
      <c r="A49" s="20" t="s">
        <v>188</v>
      </c>
      <c r="B49" s="43">
        <v>59132799.269999996</v>
      </c>
      <c r="C49" s="43">
        <f t="shared" si="2"/>
        <v>19707801.540000007</v>
      </c>
      <c r="D49" s="43">
        <v>78840600.810000002</v>
      </c>
      <c r="E49" s="43">
        <v>2036286.6</v>
      </c>
      <c r="F49" s="43">
        <v>2036286.6</v>
      </c>
      <c r="G49" s="43">
        <f t="shared" si="3"/>
        <v>76804314.210000008</v>
      </c>
    </row>
    <row r="50" spans="1:7" x14ac:dyDescent="0.25">
      <c r="A50" s="20" t="s">
        <v>189</v>
      </c>
      <c r="B50" s="43">
        <v>93832185.620000005</v>
      </c>
      <c r="C50" s="43">
        <f t="shared" si="2"/>
        <v>6122286.1100000143</v>
      </c>
      <c r="D50" s="43">
        <v>99954471.730000019</v>
      </c>
      <c r="E50" s="43">
        <v>40400888.99000001</v>
      </c>
      <c r="F50" s="43">
        <v>38701771.660000004</v>
      </c>
      <c r="G50" s="43">
        <f t="shared" si="3"/>
        <v>59553582.74000001</v>
      </c>
    </row>
    <row r="51" spans="1:7" x14ac:dyDescent="0.25">
      <c r="A51" s="20" t="s">
        <v>190</v>
      </c>
      <c r="B51" s="43">
        <v>11645493.26</v>
      </c>
      <c r="C51" s="43">
        <f t="shared" si="2"/>
        <v>51279.269999999553</v>
      </c>
      <c r="D51" s="43">
        <v>11696772.529999999</v>
      </c>
      <c r="E51" s="43">
        <v>5482855.7699999996</v>
      </c>
      <c r="F51" s="43">
        <v>5278293.7299999986</v>
      </c>
      <c r="G51" s="43">
        <f t="shared" si="3"/>
        <v>6213916.7599999998</v>
      </c>
    </row>
    <row r="52" spans="1:7" x14ac:dyDescent="0.25">
      <c r="A52" s="20" t="s">
        <v>191</v>
      </c>
      <c r="B52" s="43">
        <v>57993083.999999985</v>
      </c>
      <c r="C52" s="43">
        <f t="shared" si="2"/>
        <v>18134209.410000041</v>
      </c>
      <c r="D52" s="43">
        <v>76127293.410000026</v>
      </c>
      <c r="E52" s="43">
        <v>36357035.200000003</v>
      </c>
      <c r="F52" s="43">
        <v>35724376.890000001</v>
      </c>
      <c r="G52" s="43">
        <f t="shared" si="3"/>
        <v>39770258.210000023</v>
      </c>
    </row>
    <row r="53" spans="1:7" x14ac:dyDescent="0.25">
      <c r="A53" s="20" t="s">
        <v>192</v>
      </c>
      <c r="B53" s="43">
        <v>92169328.759999976</v>
      </c>
      <c r="C53" s="43">
        <f t="shared" si="2"/>
        <v>24849850.780000031</v>
      </c>
      <c r="D53" s="43">
        <v>117019179.54000001</v>
      </c>
      <c r="E53" s="43">
        <v>41572242.960000008</v>
      </c>
      <c r="F53" s="43">
        <v>39775964.74000001</v>
      </c>
      <c r="G53" s="43">
        <f t="shared" si="3"/>
        <v>75446936.579999998</v>
      </c>
    </row>
    <row r="54" spans="1:7" x14ac:dyDescent="0.25">
      <c r="A54" s="20" t="s">
        <v>193</v>
      </c>
      <c r="B54" s="43">
        <v>6279464.04</v>
      </c>
      <c r="C54" s="43">
        <f t="shared" si="2"/>
        <v>75303.800000000745</v>
      </c>
      <c r="D54" s="43">
        <v>6354767.8400000008</v>
      </c>
      <c r="E54" s="43">
        <v>2586955.3399999994</v>
      </c>
      <c r="F54" s="43">
        <v>2486643.7599999998</v>
      </c>
      <c r="G54" s="43">
        <f t="shared" si="3"/>
        <v>3767812.5000000014</v>
      </c>
    </row>
    <row r="55" spans="1:7" x14ac:dyDescent="0.25">
      <c r="A55" s="20" t="s">
        <v>194</v>
      </c>
      <c r="B55" s="43">
        <v>166959812.31999999</v>
      </c>
      <c r="C55" s="43">
        <f t="shared" si="2"/>
        <v>136076255.10000014</v>
      </c>
      <c r="D55" s="43">
        <v>303036067.42000014</v>
      </c>
      <c r="E55" s="43">
        <v>74188667.260000005</v>
      </c>
      <c r="F55" s="43">
        <v>73072971.530000001</v>
      </c>
      <c r="G55" s="43">
        <f t="shared" si="3"/>
        <v>228847400.16000015</v>
      </c>
    </row>
    <row r="56" spans="1:7" x14ac:dyDescent="0.25">
      <c r="A56" s="20" t="s">
        <v>195</v>
      </c>
      <c r="B56" s="43">
        <v>74136939.419999987</v>
      </c>
      <c r="C56" s="43">
        <f t="shared" si="2"/>
        <v>32889112.750000015</v>
      </c>
      <c r="D56" s="43">
        <v>107026052.17</v>
      </c>
      <c r="E56" s="43">
        <v>41020865.799999997</v>
      </c>
      <c r="F56" s="43">
        <v>39833193.819999993</v>
      </c>
      <c r="G56" s="43">
        <f t="shared" si="3"/>
        <v>66005186.370000005</v>
      </c>
    </row>
    <row r="57" spans="1:7" x14ac:dyDescent="0.25">
      <c r="A57" s="20" t="s">
        <v>196</v>
      </c>
      <c r="B57" s="43">
        <v>344924028.36000001</v>
      </c>
      <c r="C57" s="43">
        <f t="shared" si="2"/>
        <v>60367377.52000016</v>
      </c>
      <c r="D57" s="43">
        <v>405291405.88000017</v>
      </c>
      <c r="E57" s="43">
        <v>129411425.43000001</v>
      </c>
      <c r="F57" s="43">
        <v>127280377.69999999</v>
      </c>
      <c r="G57" s="43">
        <f t="shared" si="3"/>
        <v>275879980.45000017</v>
      </c>
    </row>
    <row r="58" spans="1:7" x14ac:dyDescent="0.25">
      <c r="A58" s="20" t="s">
        <v>197</v>
      </c>
      <c r="B58" s="43">
        <v>5717170.8300000001</v>
      </c>
      <c r="C58" s="43">
        <f t="shared" si="2"/>
        <v>-97705</v>
      </c>
      <c r="D58" s="43">
        <v>5619465.8300000001</v>
      </c>
      <c r="E58" s="43">
        <v>2339184</v>
      </c>
      <c r="F58" s="43">
        <v>2224254.9000000004</v>
      </c>
      <c r="G58" s="43">
        <f t="shared" si="3"/>
        <v>3280281.83</v>
      </c>
    </row>
    <row r="59" spans="1:7" x14ac:dyDescent="0.25">
      <c r="A59" s="20" t="s">
        <v>198</v>
      </c>
      <c r="B59" s="43">
        <v>484947701.58999991</v>
      </c>
      <c r="C59" s="43">
        <f t="shared" si="2"/>
        <v>900620885.03999996</v>
      </c>
      <c r="D59" s="43">
        <v>1385568586.6299999</v>
      </c>
      <c r="E59" s="43">
        <v>470880087.75000018</v>
      </c>
      <c r="F59" s="43">
        <v>463200952.74000001</v>
      </c>
      <c r="G59" s="43">
        <f t="shared" si="3"/>
        <v>914688498.87999964</v>
      </c>
    </row>
    <row r="60" spans="1:7" x14ac:dyDescent="0.25">
      <c r="A60" s="20" t="s">
        <v>199</v>
      </c>
      <c r="B60" s="43">
        <v>257101461.75000009</v>
      </c>
      <c r="C60" s="43">
        <f t="shared" si="2"/>
        <v>7448562.2299999595</v>
      </c>
      <c r="D60" s="43">
        <v>264550023.98000005</v>
      </c>
      <c r="E60" s="43">
        <v>75853769.450000018</v>
      </c>
      <c r="F60" s="43">
        <v>71884664.510000035</v>
      </c>
      <c r="G60" s="43">
        <f t="shared" si="3"/>
        <v>188696254.53000003</v>
      </c>
    </row>
    <row r="61" spans="1:7" x14ac:dyDescent="0.25">
      <c r="A61" s="20" t="s">
        <v>200</v>
      </c>
      <c r="B61" s="43">
        <v>0</v>
      </c>
      <c r="C61" s="43">
        <f t="shared" si="2"/>
        <v>107035591.02</v>
      </c>
      <c r="D61" s="43">
        <v>107035591.02</v>
      </c>
      <c r="E61" s="43">
        <v>0</v>
      </c>
      <c r="F61" s="43">
        <v>0</v>
      </c>
      <c r="G61" s="43">
        <f t="shared" si="3"/>
        <v>107035591.02</v>
      </c>
    </row>
    <row r="62" spans="1:7" x14ac:dyDescent="0.25">
      <c r="A62" s="20" t="s">
        <v>201</v>
      </c>
      <c r="B62" s="43">
        <v>165604807.21000004</v>
      </c>
      <c r="C62" s="43">
        <f t="shared" si="2"/>
        <v>15238262.00999999</v>
      </c>
      <c r="D62" s="43">
        <v>180843069.22000003</v>
      </c>
      <c r="E62" s="43">
        <v>123741172.22999999</v>
      </c>
      <c r="F62" s="43">
        <v>122135473.41</v>
      </c>
      <c r="G62" s="43">
        <f t="shared" si="3"/>
        <v>57101896.990000039</v>
      </c>
    </row>
    <row r="63" spans="1:7" x14ac:dyDescent="0.25">
      <c r="A63" s="20" t="s">
        <v>202</v>
      </c>
      <c r="B63" s="43">
        <v>140310781.80000001</v>
      </c>
      <c r="C63" s="43">
        <f t="shared" si="2"/>
        <v>31913474.00000006</v>
      </c>
      <c r="D63" s="43">
        <v>172224255.80000007</v>
      </c>
      <c r="E63" s="43">
        <v>47412948.049999997</v>
      </c>
      <c r="F63" s="43">
        <v>46052643.850000001</v>
      </c>
      <c r="G63" s="43">
        <f t="shared" si="3"/>
        <v>124811307.75000007</v>
      </c>
    </row>
    <row r="64" spans="1:7" x14ac:dyDescent="0.25">
      <c r="A64" s="20" t="s">
        <v>203</v>
      </c>
      <c r="B64" s="43">
        <v>172239494.40000001</v>
      </c>
      <c r="C64" s="43">
        <f t="shared" si="2"/>
        <v>2042229.2900000215</v>
      </c>
      <c r="D64" s="43">
        <v>174281723.69000003</v>
      </c>
      <c r="E64" s="43">
        <v>52594725.970000006</v>
      </c>
      <c r="F64" s="43">
        <v>45380675.399999999</v>
      </c>
      <c r="G64" s="43">
        <f t="shared" si="3"/>
        <v>121686997.72000003</v>
      </c>
    </row>
    <row r="65" spans="1:7" x14ac:dyDescent="0.25">
      <c r="A65" s="20" t="s">
        <v>204</v>
      </c>
      <c r="B65" s="43">
        <v>10718053.979999999</v>
      </c>
      <c r="C65" s="43">
        <f t="shared" si="2"/>
        <v>16629322.270000001</v>
      </c>
      <c r="D65" s="43">
        <v>27347376.25</v>
      </c>
      <c r="E65" s="43">
        <v>6733450.450000002</v>
      </c>
      <c r="F65" s="43">
        <v>6269047.0600000015</v>
      </c>
      <c r="G65" s="43">
        <f t="shared" si="3"/>
        <v>20613925.799999997</v>
      </c>
    </row>
    <row r="66" spans="1:7" x14ac:dyDescent="0.25">
      <c r="A66" s="20" t="s">
        <v>205</v>
      </c>
      <c r="B66" s="43">
        <v>11035557.680000002</v>
      </c>
      <c r="C66" s="43">
        <f t="shared" si="2"/>
        <v>175614.88999999687</v>
      </c>
      <c r="D66" s="43">
        <v>11211172.569999998</v>
      </c>
      <c r="E66" s="43">
        <v>4580040.4700000007</v>
      </c>
      <c r="F66" s="43">
        <v>4373600.57</v>
      </c>
      <c r="G66" s="43">
        <f t="shared" si="3"/>
        <v>6631132.0999999978</v>
      </c>
    </row>
    <row r="67" spans="1:7" x14ac:dyDescent="0.25">
      <c r="A67" s="20" t="s">
        <v>206</v>
      </c>
      <c r="B67" s="43">
        <v>74039573.519999981</v>
      </c>
      <c r="C67" s="43">
        <f t="shared" si="2"/>
        <v>4842525.3600000143</v>
      </c>
      <c r="D67" s="43">
        <v>78882098.879999995</v>
      </c>
      <c r="E67" s="43">
        <v>24205166.569999997</v>
      </c>
      <c r="F67" s="43">
        <v>22962439.509999994</v>
      </c>
      <c r="G67" s="43">
        <f t="shared" si="3"/>
        <v>54676932.310000002</v>
      </c>
    </row>
    <row r="68" spans="1:7" x14ac:dyDescent="0.25">
      <c r="A68" s="20" t="s">
        <v>207</v>
      </c>
      <c r="B68" s="43">
        <v>9791729.7300000004</v>
      </c>
      <c r="C68" s="43">
        <f t="shared" si="2"/>
        <v>2337860.6099999975</v>
      </c>
      <c r="D68" s="43">
        <v>12129590.339999998</v>
      </c>
      <c r="E68" s="43">
        <v>3607504.7799999993</v>
      </c>
      <c r="F68" s="43">
        <v>3447134.67</v>
      </c>
      <c r="G68" s="43">
        <f t="shared" si="3"/>
        <v>8522085.5599999987</v>
      </c>
    </row>
    <row r="69" spans="1:7" x14ac:dyDescent="0.25">
      <c r="A69" s="20" t="s">
        <v>208</v>
      </c>
      <c r="B69" s="43">
        <v>23469493.529999997</v>
      </c>
      <c r="C69" s="43">
        <f t="shared" si="2"/>
        <v>947703.56999998912</v>
      </c>
      <c r="D69" s="43">
        <v>24417197.099999987</v>
      </c>
      <c r="E69" s="43">
        <v>10870740.75</v>
      </c>
      <c r="F69" s="43">
        <v>10273803.18</v>
      </c>
      <c r="G69" s="43">
        <f t="shared" si="3"/>
        <v>13546456.349999987</v>
      </c>
    </row>
    <row r="70" spans="1:7" x14ac:dyDescent="0.25">
      <c r="A70" s="20" t="s">
        <v>209</v>
      </c>
      <c r="B70" s="43">
        <v>4637899.2800000012</v>
      </c>
      <c r="C70" s="43">
        <f t="shared" si="2"/>
        <v>395253.49999999814</v>
      </c>
      <c r="D70" s="43">
        <v>5033152.7799999993</v>
      </c>
      <c r="E70" s="43">
        <v>2252848.79</v>
      </c>
      <c r="F70" s="43">
        <v>2168184.5799999991</v>
      </c>
      <c r="G70" s="43">
        <f t="shared" si="3"/>
        <v>2780303.9899999993</v>
      </c>
    </row>
    <row r="71" spans="1:7" x14ac:dyDescent="0.25">
      <c r="A71" s="20" t="s">
        <v>210</v>
      </c>
      <c r="B71" s="43">
        <v>33658162</v>
      </c>
      <c r="C71" s="43">
        <f t="shared" si="2"/>
        <v>1700000</v>
      </c>
      <c r="D71" s="43">
        <v>35358162</v>
      </c>
      <c r="E71" s="43">
        <v>20093799</v>
      </c>
      <c r="F71" s="43">
        <v>17401452</v>
      </c>
      <c r="G71" s="43">
        <f t="shared" si="3"/>
        <v>15264363</v>
      </c>
    </row>
    <row r="72" spans="1:7" x14ac:dyDescent="0.25">
      <c r="A72" s="20" t="s">
        <v>211</v>
      </c>
      <c r="B72" s="43">
        <v>136955488.5</v>
      </c>
      <c r="C72" s="43">
        <f t="shared" si="2"/>
        <v>2241194.1200000048</v>
      </c>
      <c r="D72" s="43">
        <v>139196682.62</v>
      </c>
      <c r="E72" s="43">
        <v>82131898.120000005</v>
      </c>
      <c r="F72" s="43">
        <v>70718940.120000005</v>
      </c>
      <c r="G72" s="43">
        <f t="shared" si="3"/>
        <v>57064784.5</v>
      </c>
    </row>
    <row r="73" spans="1:7" x14ac:dyDescent="0.25">
      <c r="A73" s="20" t="s">
        <v>212</v>
      </c>
      <c r="B73" s="43">
        <v>79885967.920000017</v>
      </c>
      <c r="C73" s="43">
        <f t="shared" si="2"/>
        <v>117913491.96000001</v>
      </c>
      <c r="D73" s="43">
        <v>197799459.88000003</v>
      </c>
      <c r="E73" s="43">
        <v>98348312.620000005</v>
      </c>
      <c r="F73" s="43">
        <v>94791066.780000016</v>
      </c>
      <c r="G73" s="43">
        <f t="shared" si="3"/>
        <v>99451147.26000002</v>
      </c>
    </row>
    <row r="74" spans="1:7" x14ac:dyDescent="0.25">
      <c r="A74" s="20" t="s">
        <v>213</v>
      </c>
      <c r="B74" s="43">
        <v>184110512.72999999</v>
      </c>
      <c r="C74" s="43">
        <f t="shared" si="2"/>
        <v>29636517.959999979</v>
      </c>
      <c r="D74" s="43">
        <v>213747030.68999997</v>
      </c>
      <c r="E74" s="43">
        <v>119001448.88000001</v>
      </c>
      <c r="F74" s="43">
        <v>103024045.86</v>
      </c>
      <c r="G74" s="43">
        <f t="shared" si="3"/>
        <v>94745581.809999958</v>
      </c>
    </row>
    <row r="75" spans="1:7" x14ac:dyDescent="0.25">
      <c r="A75" s="20" t="s">
        <v>214</v>
      </c>
      <c r="B75" s="43">
        <v>18137946</v>
      </c>
      <c r="C75" s="43">
        <f t="shared" ref="C75:C86" si="4">D75-B75</f>
        <v>0</v>
      </c>
      <c r="D75" s="43">
        <v>18137946</v>
      </c>
      <c r="E75" s="43">
        <v>10580465</v>
      </c>
      <c r="F75" s="43">
        <v>9068970</v>
      </c>
      <c r="G75" s="43">
        <f t="shared" ref="G75:G86" si="5">D75-E75</f>
        <v>7557481</v>
      </c>
    </row>
    <row r="76" spans="1:7" x14ac:dyDescent="0.25">
      <c r="A76" s="20" t="s">
        <v>215</v>
      </c>
      <c r="B76" s="43">
        <v>77840501</v>
      </c>
      <c r="C76" s="43">
        <f t="shared" si="4"/>
        <v>7036151</v>
      </c>
      <c r="D76" s="43">
        <v>84876652</v>
      </c>
      <c r="E76" s="43">
        <v>48211232</v>
      </c>
      <c r="F76" s="43">
        <v>42287179</v>
      </c>
      <c r="G76" s="43">
        <f t="shared" si="5"/>
        <v>36665420</v>
      </c>
    </row>
    <row r="77" spans="1:7" x14ac:dyDescent="0.25">
      <c r="A77" s="20" t="s">
        <v>216</v>
      </c>
      <c r="B77" s="43">
        <v>89608179.519999996</v>
      </c>
      <c r="C77" s="43">
        <f t="shared" si="4"/>
        <v>28431462.179999992</v>
      </c>
      <c r="D77" s="43">
        <v>118039641.69999999</v>
      </c>
      <c r="E77" s="43">
        <v>69768543.599999994</v>
      </c>
      <c r="F77" s="43">
        <v>63592701.600000001</v>
      </c>
      <c r="G77" s="43">
        <f t="shared" si="5"/>
        <v>48271098.099999994</v>
      </c>
    </row>
    <row r="78" spans="1:7" x14ac:dyDescent="0.25">
      <c r="A78" s="20" t="s">
        <v>217</v>
      </c>
      <c r="B78" s="43">
        <v>65046984.75</v>
      </c>
      <c r="C78" s="43">
        <f t="shared" si="4"/>
        <v>2610496</v>
      </c>
      <c r="D78" s="43">
        <v>67657480.75</v>
      </c>
      <c r="E78" s="43">
        <v>33929706.399999999</v>
      </c>
      <c r="F78" s="43">
        <v>33929706.399999999</v>
      </c>
      <c r="G78" s="43">
        <f t="shared" si="5"/>
        <v>33727774.350000001</v>
      </c>
    </row>
    <row r="79" spans="1:7" x14ac:dyDescent="0.25">
      <c r="A79" s="20" t="s">
        <v>218</v>
      </c>
      <c r="B79" s="43">
        <v>31316705.640000001</v>
      </c>
      <c r="C79" s="43">
        <f t="shared" si="4"/>
        <v>13749231.07</v>
      </c>
      <c r="D79" s="43">
        <v>45065936.710000001</v>
      </c>
      <c r="E79" s="43">
        <v>29960977.25</v>
      </c>
      <c r="F79" s="43">
        <v>27351251.25</v>
      </c>
      <c r="G79" s="43">
        <f t="shared" si="5"/>
        <v>15104959.460000001</v>
      </c>
    </row>
    <row r="80" spans="1:7" x14ac:dyDescent="0.25">
      <c r="A80" s="20" t="s">
        <v>219</v>
      </c>
      <c r="B80" s="43">
        <v>58666925.880000003</v>
      </c>
      <c r="C80" s="43">
        <f t="shared" si="4"/>
        <v>0</v>
      </c>
      <c r="D80" s="43">
        <v>58666925.880000003</v>
      </c>
      <c r="E80" s="43">
        <v>27701275.75</v>
      </c>
      <c r="F80" s="43">
        <v>25352776.32</v>
      </c>
      <c r="G80" s="43">
        <f t="shared" si="5"/>
        <v>30965650.130000003</v>
      </c>
    </row>
    <row r="81" spans="1:7" x14ac:dyDescent="0.25">
      <c r="A81" s="20" t="s">
        <v>220</v>
      </c>
      <c r="B81" s="43">
        <v>18455840.59</v>
      </c>
      <c r="C81" s="43">
        <f t="shared" si="4"/>
        <v>55139915</v>
      </c>
      <c r="D81" s="43">
        <v>73595755.590000004</v>
      </c>
      <c r="E81" s="43">
        <v>2685459.21</v>
      </c>
      <c r="F81" s="43">
        <v>2293653</v>
      </c>
      <c r="G81" s="43">
        <f t="shared" si="5"/>
        <v>70910296.38000001</v>
      </c>
    </row>
    <row r="82" spans="1:7" x14ac:dyDescent="0.25">
      <c r="A82" s="20" t="s">
        <v>221</v>
      </c>
      <c r="B82" s="43">
        <v>55662691.740000002</v>
      </c>
      <c r="C82" s="43">
        <f t="shared" si="4"/>
        <v>10061022.999999993</v>
      </c>
      <c r="D82" s="43">
        <v>65723714.739999995</v>
      </c>
      <c r="E82" s="43">
        <v>34932548</v>
      </c>
      <c r="F82" s="43">
        <v>30161574</v>
      </c>
      <c r="G82" s="43">
        <f t="shared" si="5"/>
        <v>30791166.739999995</v>
      </c>
    </row>
    <row r="83" spans="1:7" x14ac:dyDescent="0.25">
      <c r="A83" s="20" t="s">
        <v>222</v>
      </c>
      <c r="B83" s="43">
        <v>22514429.460000001</v>
      </c>
      <c r="C83" s="43">
        <f t="shared" si="4"/>
        <v>0</v>
      </c>
      <c r="D83" s="43">
        <v>22514429.460000001</v>
      </c>
      <c r="E83" s="43">
        <v>13133421</v>
      </c>
      <c r="F83" s="43">
        <v>11257218</v>
      </c>
      <c r="G83" s="43">
        <f t="shared" si="5"/>
        <v>9381008.4600000009</v>
      </c>
    </row>
    <row r="84" spans="1:7" x14ac:dyDescent="0.25">
      <c r="A84" s="20" t="s">
        <v>223</v>
      </c>
      <c r="B84" s="43">
        <v>3926415.44</v>
      </c>
      <c r="C84" s="43">
        <f t="shared" si="4"/>
        <v>0</v>
      </c>
      <c r="D84" s="43">
        <v>3926415.44</v>
      </c>
      <c r="E84" s="43">
        <v>2290409</v>
      </c>
      <c r="F84" s="43">
        <v>1963207</v>
      </c>
      <c r="G84" s="43">
        <f t="shared" si="5"/>
        <v>1636006.44</v>
      </c>
    </row>
    <row r="85" spans="1:7" x14ac:dyDescent="0.25">
      <c r="A85" s="20" t="s">
        <v>224</v>
      </c>
      <c r="B85" s="43">
        <v>76829180.930000007</v>
      </c>
      <c r="C85" s="43">
        <f t="shared" si="4"/>
        <v>67864258.039999992</v>
      </c>
      <c r="D85" s="43">
        <v>144693438.97</v>
      </c>
      <c r="E85" s="43">
        <v>41154891.710000001</v>
      </c>
      <c r="F85" s="43">
        <v>39738233.920000002</v>
      </c>
      <c r="G85" s="43">
        <f t="shared" si="5"/>
        <v>103538547.25999999</v>
      </c>
    </row>
    <row r="86" spans="1:7" x14ac:dyDescent="0.25">
      <c r="A86" s="20" t="s">
        <v>225</v>
      </c>
      <c r="B86" s="43">
        <v>6811387.75</v>
      </c>
      <c r="C86" s="43">
        <f t="shared" si="4"/>
        <v>10541705.800000001</v>
      </c>
      <c r="D86" s="43">
        <v>17353093.550000001</v>
      </c>
      <c r="E86" s="43">
        <v>6112292.3499999996</v>
      </c>
      <c r="F86" s="43">
        <v>5544677.3499999996</v>
      </c>
      <c r="G86" s="43">
        <f t="shared" si="5"/>
        <v>11240801.200000001</v>
      </c>
    </row>
    <row r="87" spans="1:7" x14ac:dyDescent="0.25">
      <c r="A87" s="8" t="s">
        <v>2</v>
      </c>
      <c r="B87" s="14"/>
      <c r="C87" s="49"/>
      <c r="D87" s="14"/>
      <c r="E87" s="14"/>
      <c r="F87" s="14"/>
      <c r="G87" s="49"/>
    </row>
    <row r="88" spans="1:7" x14ac:dyDescent="0.25">
      <c r="A88" s="1" t="s">
        <v>95</v>
      </c>
      <c r="B88" s="48">
        <f>SUM(B89:B109)</f>
        <v>2288676945.4700003</v>
      </c>
      <c r="C88" s="48">
        <f t="shared" ref="C88" si="6">SUM(C89:C109)</f>
        <v>547771978.14999998</v>
      </c>
      <c r="D88" s="48">
        <f>SUM(D89:D109)</f>
        <v>2836448923.6199999</v>
      </c>
      <c r="E88" s="48">
        <f>SUM(E89:E109)</f>
        <v>1145034572.22</v>
      </c>
      <c r="F88" s="48">
        <f>SUM(F89:F109)</f>
        <v>1104421816.78</v>
      </c>
      <c r="G88" s="48">
        <f>SUM(G89:G109)</f>
        <v>1691414351.4000001</v>
      </c>
    </row>
    <row r="89" spans="1:7" x14ac:dyDescent="0.25">
      <c r="A89" s="20" t="s">
        <v>169</v>
      </c>
      <c r="B89" s="54">
        <v>20000000</v>
      </c>
      <c r="C89" s="43">
        <f t="shared" ref="C89:C109" si="7">D89-B89</f>
        <v>-20000000</v>
      </c>
      <c r="D89" s="54">
        <v>0</v>
      </c>
      <c r="E89" s="54">
        <v>0</v>
      </c>
      <c r="F89" s="54">
        <v>0</v>
      </c>
      <c r="G89" s="43">
        <f t="shared" ref="G89:G109" si="8">D89-E89</f>
        <v>0</v>
      </c>
    </row>
    <row r="90" spans="1:7" x14ac:dyDescent="0.25">
      <c r="A90" s="20" t="s">
        <v>170</v>
      </c>
      <c r="B90" s="54">
        <v>446619924.34000003</v>
      </c>
      <c r="C90" s="43">
        <f t="shared" si="7"/>
        <v>23896431.369999945</v>
      </c>
      <c r="D90" s="54">
        <v>470516355.70999998</v>
      </c>
      <c r="E90" s="54">
        <v>225719172.62</v>
      </c>
      <c r="F90" s="54">
        <v>188578627.59</v>
      </c>
      <c r="G90" s="43">
        <f t="shared" si="8"/>
        <v>244797183.08999997</v>
      </c>
    </row>
    <row r="91" spans="1:7" x14ac:dyDescent="0.25">
      <c r="A91" s="20" t="s">
        <v>171</v>
      </c>
      <c r="B91" s="54">
        <v>0</v>
      </c>
      <c r="C91" s="43">
        <f t="shared" si="7"/>
        <v>9166894.6999999993</v>
      </c>
      <c r="D91" s="54">
        <v>9166894.6999999993</v>
      </c>
      <c r="E91" s="54">
        <v>0</v>
      </c>
      <c r="F91" s="54">
        <v>0</v>
      </c>
      <c r="G91" s="43">
        <f t="shared" si="8"/>
        <v>9166894.6999999993</v>
      </c>
    </row>
    <row r="92" spans="1:7" x14ac:dyDescent="0.25">
      <c r="A92" s="20" t="s">
        <v>174</v>
      </c>
      <c r="B92" s="54">
        <v>2448360</v>
      </c>
      <c r="C92" s="43">
        <f t="shared" si="7"/>
        <v>24283279</v>
      </c>
      <c r="D92" s="54">
        <v>26731639</v>
      </c>
      <c r="E92" s="54">
        <v>0</v>
      </c>
      <c r="F92" s="54">
        <v>0</v>
      </c>
      <c r="G92" s="43">
        <f t="shared" si="8"/>
        <v>26731639</v>
      </c>
    </row>
    <row r="93" spans="1:7" x14ac:dyDescent="0.25">
      <c r="A93" s="20" t="s">
        <v>183</v>
      </c>
      <c r="B93" s="54">
        <v>0</v>
      </c>
      <c r="C93" s="43">
        <f t="shared" si="7"/>
        <v>80400</v>
      </c>
      <c r="D93" s="54">
        <v>80400</v>
      </c>
      <c r="E93" s="54">
        <v>0</v>
      </c>
      <c r="F93" s="54">
        <v>0</v>
      </c>
      <c r="G93" s="43">
        <f t="shared" si="8"/>
        <v>80400</v>
      </c>
    </row>
    <row r="94" spans="1:7" x14ac:dyDescent="0.25">
      <c r="A94" s="20" t="s">
        <v>185</v>
      </c>
      <c r="B94" s="54">
        <v>66607441.900000006</v>
      </c>
      <c r="C94" s="43">
        <f t="shared" si="7"/>
        <v>12308340.530000001</v>
      </c>
      <c r="D94" s="54">
        <v>78915782.430000007</v>
      </c>
      <c r="E94" s="54">
        <v>19656284.060000002</v>
      </c>
      <c r="F94" s="54">
        <v>19656284.060000002</v>
      </c>
      <c r="G94" s="43">
        <f t="shared" si="8"/>
        <v>59259498.370000005</v>
      </c>
    </row>
    <row r="95" spans="1:7" x14ac:dyDescent="0.25">
      <c r="A95" s="20" t="s">
        <v>187</v>
      </c>
      <c r="B95" s="54">
        <v>243479285.24000001</v>
      </c>
      <c r="C95" s="43">
        <f t="shared" si="7"/>
        <v>188331457.85000002</v>
      </c>
      <c r="D95" s="54">
        <v>431810743.09000003</v>
      </c>
      <c r="E95" s="54">
        <v>154152794.50000003</v>
      </c>
      <c r="F95" s="54">
        <v>154152794.50000003</v>
      </c>
      <c r="G95" s="43">
        <f t="shared" si="8"/>
        <v>277657948.59000003</v>
      </c>
    </row>
    <row r="96" spans="1:7" x14ac:dyDescent="0.25">
      <c r="A96" s="20" t="s">
        <v>194</v>
      </c>
      <c r="B96" s="54">
        <v>80000000</v>
      </c>
      <c r="C96" s="43">
        <f t="shared" si="7"/>
        <v>56425668.280000001</v>
      </c>
      <c r="D96" s="54">
        <v>136425668.28</v>
      </c>
      <c r="E96" s="54">
        <v>36339137.329999998</v>
      </c>
      <c r="F96" s="54">
        <v>36339137.329999998</v>
      </c>
      <c r="G96" s="43">
        <f t="shared" si="8"/>
        <v>100086530.95</v>
      </c>
    </row>
    <row r="97" spans="1:7" x14ac:dyDescent="0.25">
      <c r="A97" s="20" t="s">
        <v>195</v>
      </c>
      <c r="B97" s="54">
        <v>138588046</v>
      </c>
      <c r="C97" s="43">
        <f t="shared" si="7"/>
        <v>690000.56999999285</v>
      </c>
      <c r="D97" s="54">
        <v>139278046.56999999</v>
      </c>
      <c r="E97" s="54">
        <v>49013811.170000002</v>
      </c>
      <c r="F97" s="54">
        <v>49013811.170000002</v>
      </c>
      <c r="G97" s="43">
        <f t="shared" si="8"/>
        <v>90264235.399999991</v>
      </c>
    </row>
    <row r="98" spans="1:7" x14ac:dyDescent="0.25">
      <c r="A98" s="20" t="s">
        <v>198</v>
      </c>
      <c r="B98" s="54">
        <v>227630995.50999999</v>
      </c>
      <c r="C98" s="43">
        <f t="shared" si="7"/>
        <v>84714070.680000007</v>
      </c>
      <c r="D98" s="54">
        <v>312345066.19</v>
      </c>
      <c r="E98" s="54">
        <v>77077848.829999983</v>
      </c>
      <c r="F98" s="54">
        <v>76119850.099999979</v>
      </c>
      <c r="G98" s="43">
        <f t="shared" si="8"/>
        <v>235267217.36000001</v>
      </c>
    </row>
    <row r="99" spans="1:7" x14ac:dyDescent="0.25">
      <c r="A99" s="20" t="s">
        <v>199</v>
      </c>
      <c r="B99" s="54">
        <v>5000000</v>
      </c>
      <c r="C99" s="43">
        <f t="shared" si="7"/>
        <v>0</v>
      </c>
      <c r="D99" s="54">
        <v>5000000</v>
      </c>
      <c r="E99" s="54">
        <v>0</v>
      </c>
      <c r="F99" s="54">
        <v>0</v>
      </c>
      <c r="G99" s="43">
        <f t="shared" si="8"/>
        <v>5000000</v>
      </c>
    </row>
    <row r="100" spans="1:7" x14ac:dyDescent="0.25">
      <c r="A100" s="20" t="s">
        <v>200</v>
      </c>
      <c r="B100" s="54">
        <v>129436345.59</v>
      </c>
      <c r="C100" s="43">
        <f t="shared" si="7"/>
        <v>-46421661.870000005</v>
      </c>
      <c r="D100" s="54">
        <v>83014683.719999999</v>
      </c>
      <c r="E100" s="54">
        <v>0</v>
      </c>
      <c r="F100" s="54">
        <v>0</v>
      </c>
      <c r="G100" s="43">
        <f t="shared" si="8"/>
        <v>83014683.719999999</v>
      </c>
    </row>
    <row r="101" spans="1:7" x14ac:dyDescent="0.25">
      <c r="A101" s="20" t="s">
        <v>226</v>
      </c>
      <c r="B101" s="54">
        <v>241011561.78</v>
      </c>
      <c r="C101" s="43">
        <f t="shared" si="7"/>
        <v>0</v>
      </c>
      <c r="D101" s="54">
        <v>241011561.78</v>
      </c>
      <c r="E101" s="54">
        <v>120293416.38000001</v>
      </c>
      <c r="F101" s="54">
        <v>120293416.38000001</v>
      </c>
      <c r="G101" s="43">
        <f t="shared" si="8"/>
        <v>120718145.39999999</v>
      </c>
    </row>
    <row r="102" spans="1:7" x14ac:dyDescent="0.25">
      <c r="A102" s="20" t="s">
        <v>203</v>
      </c>
      <c r="B102" s="54">
        <v>0</v>
      </c>
      <c r="C102" s="43">
        <f t="shared" si="7"/>
        <v>127000</v>
      </c>
      <c r="D102" s="54">
        <v>127000</v>
      </c>
      <c r="E102" s="54">
        <v>126999.98999999999</v>
      </c>
      <c r="F102" s="54">
        <v>126999.98999999999</v>
      </c>
      <c r="G102" s="43">
        <f t="shared" si="8"/>
        <v>1.0000000009313226E-2</v>
      </c>
    </row>
    <row r="103" spans="1:7" x14ac:dyDescent="0.25">
      <c r="A103" s="20" t="s">
        <v>206</v>
      </c>
      <c r="B103" s="54">
        <v>12852329.08</v>
      </c>
      <c r="C103" s="43">
        <f t="shared" si="7"/>
        <v>0</v>
      </c>
      <c r="D103" s="54">
        <v>12852329.08</v>
      </c>
      <c r="E103" s="54">
        <v>2126199.7000000002</v>
      </c>
      <c r="F103" s="54">
        <v>2126199.7000000002</v>
      </c>
      <c r="G103" s="43">
        <f t="shared" si="8"/>
        <v>10726129.379999999</v>
      </c>
    </row>
    <row r="104" spans="1:7" x14ac:dyDescent="0.25">
      <c r="A104" s="20" t="s">
        <v>211</v>
      </c>
      <c r="B104" s="54">
        <v>0</v>
      </c>
      <c r="C104" s="43">
        <f t="shared" si="7"/>
        <v>10918822</v>
      </c>
      <c r="D104" s="54">
        <v>10918822</v>
      </c>
      <c r="E104" s="54">
        <v>0</v>
      </c>
      <c r="F104" s="54">
        <v>0</v>
      </c>
      <c r="G104" s="43">
        <f t="shared" si="8"/>
        <v>10918822</v>
      </c>
    </row>
    <row r="105" spans="1:7" x14ac:dyDescent="0.25">
      <c r="A105" s="20" t="s">
        <v>212</v>
      </c>
      <c r="B105" s="54">
        <v>20411986.469999999</v>
      </c>
      <c r="C105" s="43">
        <f t="shared" si="7"/>
        <v>73505448.099999994</v>
      </c>
      <c r="D105" s="54">
        <v>93917434.569999993</v>
      </c>
      <c r="E105" s="54">
        <v>35615595.889999993</v>
      </c>
      <c r="F105" s="54">
        <v>35615595.889999993</v>
      </c>
      <c r="G105" s="43">
        <f t="shared" si="8"/>
        <v>58301838.68</v>
      </c>
    </row>
    <row r="106" spans="1:7" x14ac:dyDescent="0.25">
      <c r="A106" s="20" t="s">
        <v>213</v>
      </c>
      <c r="B106" s="54">
        <v>5735612.6799999997</v>
      </c>
      <c r="C106" s="43">
        <f t="shared" si="7"/>
        <v>23849275.629999999</v>
      </c>
      <c r="D106" s="54">
        <v>29584888.309999999</v>
      </c>
      <c r="E106" s="54">
        <v>24845601.760000002</v>
      </c>
      <c r="F106" s="54">
        <v>24845601.760000002</v>
      </c>
      <c r="G106" s="43">
        <f t="shared" si="8"/>
        <v>4739286.549999997</v>
      </c>
    </row>
    <row r="107" spans="1:7" x14ac:dyDescent="0.25">
      <c r="A107" s="20" t="s">
        <v>220</v>
      </c>
      <c r="B107" s="54">
        <v>71249005.989999995</v>
      </c>
      <c r="C107" s="43">
        <f t="shared" si="7"/>
        <v>81486981.549999967</v>
      </c>
      <c r="D107" s="54">
        <v>152735987.53999996</v>
      </c>
      <c r="E107" s="54">
        <v>87527295.63000001</v>
      </c>
      <c r="F107" s="54">
        <v>87527295.63000001</v>
      </c>
      <c r="G107" s="43">
        <f t="shared" si="8"/>
        <v>65208691.909999952</v>
      </c>
    </row>
    <row r="108" spans="1:7" x14ac:dyDescent="0.25">
      <c r="A108" s="20" t="s">
        <v>224</v>
      </c>
      <c r="B108" s="54">
        <v>515602690.83999997</v>
      </c>
      <c r="C108" s="43">
        <f t="shared" si="7"/>
        <v>30.120000004768372</v>
      </c>
      <c r="D108" s="54">
        <v>515602720.95999998</v>
      </c>
      <c r="E108" s="54">
        <v>269485004.19999999</v>
      </c>
      <c r="F108" s="54">
        <v>269485004.19999999</v>
      </c>
      <c r="G108" s="43">
        <f t="shared" si="8"/>
        <v>246117716.75999999</v>
      </c>
    </row>
    <row r="109" spans="1:7" x14ac:dyDescent="0.25">
      <c r="A109" s="20" t="s">
        <v>225</v>
      </c>
      <c r="B109" s="54">
        <v>62003360.049999997</v>
      </c>
      <c r="C109" s="43">
        <f t="shared" si="7"/>
        <v>24409539.640000015</v>
      </c>
      <c r="D109" s="54">
        <v>86412899.690000013</v>
      </c>
      <c r="E109" s="54">
        <v>43055410.159999996</v>
      </c>
      <c r="F109" s="54">
        <v>40541198.479999997</v>
      </c>
      <c r="G109" s="43">
        <f t="shared" si="8"/>
        <v>43357489.530000016</v>
      </c>
    </row>
    <row r="110" spans="1:7" x14ac:dyDescent="0.25">
      <c r="A110" s="8" t="s">
        <v>2</v>
      </c>
      <c r="B110" s="14"/>
      <c r="C110" s="49"/>
      <c r="D110" s="14"/>
      <c r="E110" s="14"/>
      <c r="F110" s="14"/>
      <c r="G110" s="49"/>
    </row>
    <row r="111" spans="1:7" x14ac:dyDescent="0.25">
      <c r="A111" s="1" t="s">
        <v>91</v>
      </c>
      <c r="B111" s="48">
        <f>B88+B9</f>
        <v>9292638670</v>
      </c>
      <c r="C111" s="48">
        <f t="shared" ref="C111" si="9">C88+C9</f>
        <v>2456881332.4700003</v>
      </c>
      <c r="D111" s="48">
        <f>D88+D9</f>
        <v>11749520002.470001</v>
      </c>
      <c r="E111" s="48">
        <f>E88+E9</f>
        <v>4487928717.1700001</v>
      </c>
      <c r="F111" s="48">
        <f>F88+F9</f>
        <v>4306871986.210001</v>
      </c>
      <c r="G111" s="48">
        <f>G88+G9</f>
        <v>7261591285.3000031</v>
      </c>
    </row>
    <row r="112" spans="1:7" x14ac:dyDescent="0.25">
      <c r="A112" s="17"/>
      <c r="B112" s="17"/>
      <c r="C112" s="17"/>
      <c r="D112" s="17"/>
      <c r="E112" s="17"/>
      <c r="F112" s="17"/>
      <c r="G112" s="17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D89:F110 C87:G88 D111:G111 G110 B87:B111 B9:G9 C110:C11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67" zoomScale="75" zoomScaleNormal="75" workbookViewId="0">
      <selection activeCell="A2" sqref="A2:XFD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79" t="s">
        <v>96</v>
      </c>
      <c r="B1" s="80"/>
      <c r="C1" s="80"/>
      <c r="D1" s="80"/>
      <c r="E1" s="80"/>
      <c r="F1" s="80"/>
      <c r="G1" s="80"/>
    </row>
    <row r="2" spans="1:7" x14ac:dyDescent="0.25">
      <c r="A2" s="34" t="s">
        <v>227</v>
      </c>
      <c r="B2" s="35"/>
      <c r="C2" s="35"/>
      <c r="D2" s="35"/>
      <c r="E2" s="35"/>
      <c r="F2" s="35"/>
      <c r="G2" s="36"/>
    </row>
    <row r="3" spans="1:7" x14ac:dyDescent="0.25">
      <c r="A3" s="37" t="s">
        <v>9</v>
      </c>
      <c r="B3" s="38"/>
      <c r="C3" s="38"/>
      <c r="D3" s="38"/>
      <c r="E3" s="38"/>
      <c r="F3" s="38"/>
      <c r="G3" s="39"/>
    </row>
    <row r="4" spans="1:7" x14ac:dyDescent="0.25">
      <c r="A4" s="37" t="s">
        <v>97</v>
      </c>
      <c r="B4" s="38"/>
      <c r="C4" s="38"/>
      <c r="D4" s="38"/>
      <c r="E4" s="38"/>
      <c r="F4" s="38"/>
      <c r="G4" s="39"/>
    </row>
    <row r="5" spans="1:7" x14ac:dyDescent="0.25">
      <c r="A5" s="37" t="s">
        <v>148</v>
      </c>
      <c r="B5" s="38"/>
      <c r="C5" s="38"/>
      <c r="D5" s="38"/>
      <c r="E5" s="38"/>
      <c r="F5" s="38"/>
      <c r="G5" s="39"/>
    </row>
    <row r="6" spans="1:7" x14ac:dyDescent="0.25">
      <c r="A6" s="40" t="s">
        <v>0</v>
      </c>
      <c r="B6" s="41"/>
      <c r="C6" s="41"/>
      <c r="D6" s="41"/>
      <c r="E6" s="41"/>
      <c r="F6" s="41"/>
      <c r="G6" s="42"/>
    </row>
    <row r="7" spans="1:7" ht="15.75" customHeight="1" x14ac:dyDescent="0.25">
      <c r="A7" s="71" t="s">
        <v>1</v>
      </c>
      <c r="B7" s="68" t="s">
        <v>11</v>
      </c>
      <c r="C7" s="69"/>
      <c r="D7" s="69"/>
      <c r="E7" s="69"/>
      <c r="F7" s="70"/>
      <c r="G7" s="75" t="s">
        <v>12</v>
      </c>
    </row>
    <row r="8" spans="1:7" ht="30" x14ac:dyDescent="0.25">
      <c r="A8" s="72"/>
      <c r="B8" s="3" t="s">
        <v>4</v>
      </c>
      <c r="C8" s="2" t="s">
        <v>98</v>
      </c>
      <c r="D8" s="3" t="s">
        <v>14</v>
      </c>
      <c r="E8" s="3" t="s">
        <v>3</v>
      </c>
      <c r="F8" s="9" t="s">
        <v>5</v>
      </c>
      <c r="G8" s="74"/>
    </row>
    <row r="9" spans="1:7" ht="16.5" customHeight="1" x14ac:dyDescent="0.25">
      <c r="A9" s="4" t="s">
        <v>99</v>
      </c>
      <c r="B9" s="53">
        <f>B10+B19+B27+B37</f>
        <v>7003961724.5299997</v>
      </c>
      <c r="C9" s="53">
        <f>D9-B9</f>
        <v>1909109354.3199987</v>
      </c>
      <c r="D9" s="53">
        <f t="shared" ref="D9:G9" si="0">D10+D19+D27+D37</f>
        <v>8913071078.8499985</v>
      </c>
      <c r="E9" s="53">
        <f t="shared" si="0"/>
        <v>3342894144.9499993</v>
      </c>
      <c r="F9" s="53">
        <f t="shared" si="0"/>
        <v>3202450169.4300003</v>
      </c>
      <c r="G9" s="53">
        <f t="shared" si="0"/>
        <v>5570176933.8999996</v>
      </c>
    </row>
    <row r="10" spans="1:7" ht="15" customHeight="1" x14ac:dyDescent="0.25">
      <c r="A10" s="18" t="s">
        <v>100</v>
      </c>
      <c r="B10" s="47">
        <f>SUM(B11:B18)</f>
        <v>3794845710.3499994</v>
      </c>
      <c r="C10" s="47">
        <f>SUM(C11:C18)</f>
        <v>58777764.449998647</v>
      </c>
      <c r="D10" s="47">
        <f t="shared" ref="D10:G10" si="1">SUM(D11:D18)</f>
        <v>3853623474.7999983</v>
      </c>
      <c r="E10" s="47">
        <f t="shared" si="1"/>
        <v>1502829202.8799994</v>
      </c>
      <c r="F10" s="47">
        <f t="shared" si="1"/>
        <v>1451666996.3000004</v>
      </c>
      <c r="G10" s="47">
        <f t="shared" si="1"/>
        <v>2350794271.9199986</v>
      </c>
    </row>
    <row r="11" spans="1:7" x14ac:dyDescent="0.25">
      <c r="A11" s="22" t="s">
        <v>101</v>
      </c>
      <c r="B11" s="13">
        <v>32922759.849999998</v>
      </c>
      <c r="C11" s="47">
        <f>D11-B11</f>
        <v>-223151.14000000805</v>
      </c>
      <c r="D11" s="13">
        <v>32699608.70999999</v>
      </c>
      <c r="E11" s="13">
        <v>13476597.350000001</v>
      </c>
      <c r="F11" s="13">
        <v>12822125.52</v>
      </c>
      <c r="G11" s="47">
        <f>D11-E11</f>
        <v>19223011.359999988</v>
      </c>
    </row>
    <row r="12" spans="1:7" x14ac:dyDescent="0.25">
      <c r="A12" s="22" t="s">
        <v>102</v>
      </c>
      <c r="B12" s="13">
        <v>0</v>
      </c>
      <c r="C12" s="47">
        <f t="shared" ref="C12:C18" si="2">D12-B12</f>
        <v>0</v>
      </c>
      <c r="D12" s="13">
        <v>0</v>
      </c>
      <c r="E12" s="13">
        <v>0</v>
      </c>
      <c r="F12" s="13">
        <v>0</v>
      </c>
      <c r="G12" s="47">
        <f t="shared" ref="G12:G41" si="3">D12-E12</f>
        <v>0</v>
      </c>
    </row>
    <row r="13" spans="1:7" x14ac:dyDescent="0.25">
      <c r="A13" s="22" t="s">
        <v>103</v>
      </c>
      <c r="B13" s="13">
        <v>581090014.59000003</v>
      </c>
      <c r="C13" s="47">
        <f t="shared" si="2"/>
        <v>-196809794.07000023</v>
      </c>
      <c r="D13" s="13">
        <v>384280220.5199998</v>
      </c>
      <c r="E13" s="13">
        <v>149558296.18000001</v>
      </c>
      <c r="F13" s="13">
        <v>141960577.96000004</v>
      </c>
      <c r="G13" s="47">
        <f t="shared" si="3"/>
        <v>234721924.33999979</v>
      </c>
    </row>
    <row r="14" spans="1:7" x14ac:dyDescent="0.25">
      <c r="A14" s="22" t="s">
        <v>104</v>
      </c>
      <c r="B14" s="13">
        <v>0</v>
      </c>
      <c r="C14" s="47">
        <f t="shared" si="2"/>
        <v>0</v>
      </c>
      <c r="D14" s="13">
        <v>0</v>
      </c>
      <c r="E14" s="13">
        <v>0</v>
      </c>
      <c r="F14" s="13">
        <v>0</v>
      </c>
      <c r="G14" s="47">
        <f t="shared" si="3"/>
        <v>0</v>
      </c>
    </row>
    <row r="15" spans="1:7" x14ac:dyDescent="0.25">
      <c r="A15" s="22" t="s">
        <v>105</v>
      </c>
      <c r="B15" s="13">
        <v>451331887.36999995</v>
      </c>
      <c r="C15" s="47">
        <f t="shared" si="2"/>
        <v>27366694.76000011</v>
      </c>
      <c r="D15" s="13">
        <v>478698582.13000005</v>
      </c>
      <c r="E15" s="13">
        <v>250393497.49000007</v>
      </c>
      <c r="F15" s="13">
        <v>243109418.24000007</v>
      </c>
      <c r="G15" s="47">
        <f t="shared" si="3"/>
        <v>228305084.63999999</v>
      </c>
    </row>
    <row r="16" spans="1:7" x14ac:dyDescent="0.25">
      <c r="A16" s="22" t="s">
        <v>106</v>
      </c>
      <c r="B16" s="13">
        <v>0</v>
      </c>
      <c r="C16" s="47">
        <f t="shared" si="2"/>
        <v>0</v>
      </c>
      <c r="D16" s="13">
        <v>0</v>
      </c>
      <c r="E16" s="13">
        <v>0</v>
      </c>
      <c r="F16" s="13">
        <v>0</v>
      </c>
      <c r="G16" s="47">
        <f t="shared" si="3"/>
        <v>0</v>
      </c>
    </row>
    <row r="17" spans="1:7" x14ac:dyDescent="0.25">
      <c r="A17" s="22" t="s">
        <v>107</v>
      </c>
      <c r="B17" s="13">
        <v>2323913176.5099998</v>
      </c>
      <c r="C17" s="47">
        <f t="shared" si="2"/>
        <v>110390990.58999872</v>
      </c>
      <c r="D17" s="13">
        <v>2434304167.0999985</v>
      </c>
      <c r="E17" s="13">
        <v>913412180.26999938</v>
      </c>
      <c r="F17" s="13">
        <v>883885153.10000026</v>
      </c>
      <c r="G17" s="47">
        <f t="shared" si="3"/>
        <v>1520891986.829999</v>
      </c>
    </row>
    <row r="18" spans="1:7" x14ac:dyDescent="0.25">
      <c r="A18" s="22" t="s">
        <v>108</v>
      </c>
      <c r="B18" s="13">
        <v>405587872.02999991</v>
      </c>
      <c r="C18" s="47">
        <f t="shared" si="2"/>
        <v>118053024.31000006</v>
      </c>
      <c r="D18" s="13">
        <v>523640896.33999997</v>
      </c>
      <c r="E18" s="13">
        <v>175988631.59</v>
      </c>
      <c r="F18" s="13">
        <v>169889721.48000008</v>
      </c>
      <c r="G18" s="47">
        <f t="shared" si="3"/>
        <v>347652264.75</v>
      </c>
    </row>
    <row r="19" spans="1:7" x14ac:dyDescent="0.25">
      <c r="A19" s="18" t="s">
        <v>109</v>
      </c>
      <c r="B19" s="47">
        <f>SUM(B20:B26)</f>
        <v>2212037714.4699998</v>
      </c>
      <c r="C19" s="47">
        <f t="shared" ref="C19" si="4">SUM(C20:C26)</f>
        <v>1605288309.1899996</v>
      </c>
      <c r="D19" s="47">
        <f t="shared" ref="D19:G19" si="5">SUM(D20:D26)</f>
        <v>3817326023.6599989</v>
      </c>
      <c r="E19" s="47">
        <f t="shared" si="5"/>
        <v>1371883159.1199999</v>
      </c>
      <c r="F19" s="47">
        <f t="shared" si="5"/>
        <v>1302324821.05</v>
      </c>
      <c r="G19" s="47">
        <f t="shared" si="5"/>
        <v>2445442864.54</v>
      </c>
    </row>
    <row r="20" spans="1:7" x14ac:dyDescent="0.25">
      <c r="A20" s="22" t="s">
        <v>110</v>
      </c>
      <c r="B20" s="13">
        <v>153966120.35000005</v>
      </c>
      <c r="C20" s="47">
        <f t="shared" ref="C20:C26" si="6">D20-B20</f>
        <v>139135151.47</v>
      </c>
      <c r="D20" s="13">
        <v>293101271.82000005</v>
      </c>
      <c r="E20" s="13">
        <v>84974838.289999992</v>
      </c>
      <c r="F20" s="13">
        <v>82349319.260000005</v>
      </c>
      <c r="G20" s="47">
        <f t="shared" si="3"/>
        <v>208126433.53000006</v>
      </c>
    </row>
    <row r="21" spans="1:7" x14ac:dyDescent="0.25">
      <c r="A21" s="22" t="s">
        <v>111</v>
      </c>
      <c r="B21" s="13">
        <v>779026134.38</v>
      </c>
      <c r="C21" s="47">
        <f t="shared" si="6"/>
        <v>995258959.55999959</v>
      </c>
      <c r="D21" s="13">
        <v>1774285093.9399996</v>
      </c>
      <c r="E21" s="13">
        <v>571578724.77999985</v>
      </c>
      <c r="F21" s="13">
        <v>555954183.3099997</v>
      </c>
      <c r="G21" s="47">
        <f t="shared" si="3"/>
        <v>1202706369.1599998</v>
      </c>
    </row>
    <row r="22" spans="1:7" x14ac:dyDescent="0.25">
      <c r="A22" s="22" t="s">
        <v>112</v>
      </c>
      <c r="B22" s="13">
        <v>257101461.75000009</v>
      </c>
      <c r="C22" s="47">
        <f t="shared" si="6"/>
        <v>10808015.349999964</v>
      </c>
      <c r="D22" s="13">
        <v>267909477.10000005</v>
      </c>
      <c r="E22" s="13">
        <v>76008503.040000021</v>
      </c>
      <c r="F22" s="13">
        <v>72039398.100000039</v>
      </c>
      <c r="G22" s="47">
        <f t="shared" si="3"/>
        <v>191900974.06000003</v>
      </c>
    </row>
    <row r="23" spans="1:7" x14ac:dyDescent="0.25">
      <c r="A23" s="22" t="s">
        <v>113</v>
      </c>
      <c r="B23" s="13">
        <v>346180423.5</v>
      </c>
      <c r="C23" s="47">
        <f t="shared" si="6"/>
        <v>225200042.06999993</v>
      </c>
      <c r="D23" s="13">
        <v>571380465.56999993</v>
      </c>
      <c r="E23" s="13">
        <v>283558030.27999997</v>
      </c>
      <c r="F23" s="13">
        <v>266199867.78000006</v>
      </c>
      <c r="G23" s="47">
        <f t="shared" si="3"/>
        <v>287822435.28999996</v>
      </c>
    </row>
    <row r="24" spans="1:7" x14ac:dyDescent="0.25">
      <c r="A24" s="22" t="s">
        <v>114</v>
      </c>
      <c r="B24" s="13">
        <v>154759812.31999999</v>
      </c>
      <c r="C24" s="47">
        <f t="shared" si="6"/>
        <v>136916862.17000002</v>
      </c>
      <c r="D24" s="13">
        <v>291676674.49000001</v>
      </c>
      <c r="E24" s="13">
        <v>73782175.840000004</v>
      </c>
      <c r="F24" s="13">
        <v>72666480.109999999</v>
      </c>
      <c r="G24" s="47">
        <f t="shared" si="3"/>
        <v>217894498.65000001</v>
      </c>
    </row>
    <row r="25" spans="1:7" x14ac:dyDescent="0.25">
      <c r="A25" s="22" t="s">
        <v>115</v>
      </c>
      <c r="B25" s="13">
        <v>400778085.68000007</v>
      </c>
      <c r="C25" s="47">
        <f t="shared" si="6"/>
        <v>85297759.570000052</v>
      </c>
      <c r="D25" s="13">
        <v>486075845.25000012</v>
      </c>
      <c r="E25" s="13">
        <v>213118632.49000001</v>
      </c>
      <c r="F25" s="13">
        <v>189024292.08999997</v>
      </c>
      <c r="G25" s="47">
        <f t="shared" si="3"/>
        <v>272957212.76000011</v>
      </c>
    </row>
    <row r="26" spans="1:7" x14ac:dyDescent="0.25">
      <c r="A26" s="22" t="s">
        <v>116</v>
      </c>
      <c r="B26" s="13">
        <v>120225676.48999999</v>
      </c>
      <c r="C26" s="47">
        <f t="shared" si="6"/>
        <v>12671519</v>
      </c>
      <c r="D26" s="13">
        <v>132897195.48999999</v>
      </c>
      <c r="E26" s="13">
        <v>68862254.400000006</v>
      </c>
      <c r="F26" s="13">
        <v>64091280.399999999</v>
      </c>
      <c r="G26" s="47">
        <f t="shared" si="3"/>
        <v>64034941.089999989</v>
      </c>
    </row>
    <row r="27" spans="1:7" x14ac:dyDescent="0.25">
      <c r="A27" s="18" t="s">
        <v>117</v>
      </c>
      <c r="B27" s="47">
        <f>SUM(B28:B36)</f>
        <v>997078299.70999992</v>
      </c>
      <c r="C27" s="47">
        <f t="shared" ref="C27" si="7">SUM(C28:C36)</f>
        <v>245043280.68000031</v>
      </c>
      <c r="D27" s="47">
        <f t="shared" ref="D27:G27" si="8">SUM(D28:D36)</f>
        <v>1242121580.3900003</v>
      </c>
      <c r="E27" s="47">
        <f t="shared" si="8"/>
        <v>468181782.95000011</v>
      </c>
      <c r="F27" s="47">
        <f t="shared" si="8"/>
        <v>448458352.07999998</v>
      </c>
      <c r="G27" s="47">
        <f t="shared" si="8"/>
        <v>773939797.44000018</v>
      </c>
    </row>
    <row r="28" spans="1:7" x14ac:dyDescent="0.25">
      <c r="A28" s="25" t="s">
        <v>118</v>
      </c>
      <c r="B28" s="13">
        <v>158832696.06000003</v>
      </c>
      <c r="C28" s="47">
        <f t="shared" ref="C28:C36" si="9">D28-B28</f>
        <v>48263368.150000036</v>
      </c>
      <c r="D28" s="13">
        <v>207096064.21000007</v>
      </c>
      <c r="E28" s="13">
        <v>79541589.630000055</v>
      </c>
      <c r="F28" s="13">
        <v>76807779.480000064</v>
      </c>
      <c r="G28" s="47">
        <f t="shared" si="3"/>
        <v>127554474.58000001</v>
      </c>
    </row>
    <row r="29" spans="1:7" x14ac:dyDescent="0.25">
      <c r="A29" s="22" t="s">
        <v>119</v>
      </c>
      <c r="B29" s="13">
        <v>0</v>
      </c>
      <c r="C29" s="47">
        <f t="shared" si="9"/>
        <v>20786658.390000001</v>
      </c>
      <c r="D29" s="13">
        <v>20786658.390000001</v>
      </c>
      <c r="E29" s="13">
        <v>6607416.0300000003</v>
      </c>
      <c r="F29" s="13">
        <v>6191996.4000000004</v>
      </c>
      <c r="G29" s="47">
        <f t="shared" si="3"/>
        <v>14179242.359999999</v>
      </c>
    </row>
    <row r="30" spans="1:7" x14ac:dyDescent="0.25">
      <c r="A30" s="22" t="s">
        <v>120</v>
      </c>
      <c r="B30" s="13">
        <v>0</v>
      </c>
      <c r="C30" s="47">
        <f t="shared" si="9"/>
        <v>0</v>
      </c>
      <c r="D30" s="13">
        <v>0</v>
      </c>
      <c r="E30" s="13">
        <v>0</v>
      </c>
      <c r="F30" s="13">
        <v>0</v>
      </c>
      <c r="G30" s="47">
        <f t="shared" si="3"/>
        <v>0</v>
      </c>
    </row>
    <row r="31" spans="1:7" x14ac:dyDescent="0.25">
      <c r="A31" s="22" t="s">
        <v>121</v>
      </c>
      <c r="B31" s="13">
        <v>406143841.46999991</v>
      </c>
      <c r="C31" s="47">
        <f t="shared" si="9"/>
        <v>95411722.830000162</v>
      </c>
      <c r="D31" s="13">
        <v>501555564.30000007</v>
      </c>
      <c r="E31" s="13">
        <v>223940588.24000004</v>
      </c>
      <c r="F31" s="13">
        <v>216405145.31</v>
      </c>
      <c r="G31" s="47">
        <f t="shared" si="3"/>
        <v>277614976.06000006</v>
      </c>
    </row>
    <row r="32" spans="1:7" x14ac:dyDescent="0.25">
      <c r="A32" s="22" t="s">
        <v>122</v>
      </c>
      <c r="B32" s="13">
        <v>108833432</v>
      </c>
      <c r="C32" s="47">
        <f t="shared" si="9"/>
        <v>29996505.75</v>
      </c>
      <c r="D32" s="13">
        <v>138829937.75</v>
      </c>
      <c r="E32" s="13">
        <v>51351064.579999998</v>
      </c>
      <c r="F32" s="13">
        <v>51351064.579999998</v>
      </c>
      <c r="G32" s="47">
        <f t="shared" si="3"/>
        <v>87478873.170000002</v>
      </c>
    </row>
    <row r="33" spans="1:7" ht="14.45" customHeight="1" x14ac:dyDescent="0.25">
      <c r="A33" s="22" t="s">
        <v>123</v>
      </c>
      <c r="B33" s="13">
        <v>0</v>
      </c>
      <c r="C33" s="47">
        <f t="shared" si="9"/>
        <v>0</v>
      </c>
      <c r="D33" s="13">
        <v>0</v>
      </c>
      <c r="E33" s="13">
        <v>0</v>
      </c>
      <c r="F33" s="13">
        <v>0</v>
      </c>
      <c r="G33" s="47">
        <f t="shared" si="3"/>
        <v>0</v>
      </c>
    </row>
    <row r="34" spans="1:7" ht="14.45" customHeight="1" x14ac:dyDescent="0.25">
      <c r="A34" s="22" t="s">
        <v>124</v>
      </c>
      <c r="B34" s="13">
        <v>172239494.40000001</v>
      </c>
      <c r="C34" s="47">
        <f t="shared" si="9"/>
        <v>2042229.2900000215</v>
      </c>
      <c r="D34" s="13">
        <v>174281723.69000003</v>
      </c>
      <c r="E34" s="13">
        <v>52594725.970000006</v>
      </c>
      <c r="F34" s="13">
        <v>45380675.399999999</v>
      </c>
      <c r="G34" s="47">
        <f t="shared" si="3"/>
        <v>121686997.72000003</v>
      </c>
    </row>
    <row r="35" spans="1:7" ht="14.45" customHeight="1" x14ac:dyDescent="0.25">
      <c r="A35" s="22" t="s">
        <v>125</v>
      </c>
      <c r="B35" s="13">
        <v>151028835.77999997</v>
      </c>
      <c r="C35" s="47">
        <f t="shared" si="9"/>
        <v>48542796.2700001</v>
      </c>
      <c r="D35" s="13">
        <v>199571632.05000007</v>
      </c>
      <c r="E35" s="13">
        <v>54146398.499999978</v>
      </c>
      <c r="F35" s="13">
        <v>52321690.909999974</v>
      </c>
      <c r="G35" s="47">
        <f t="shared" si="3"/>
        <v>145425233.5500001</v>
      </c>
    </row>
    <row r="36" spans="1:7" ht="14.45" customHeight="1" x14ac:dyDescent="0.25">
      <c r="A36" s="22" t="s">
        <v>126</v>
      </c>
      <c r="B36" s="13">
        <v>0</v>
      </c>
      <c r="C36" s="47">
        <f t="shared" si="9"/>
        <v>0</v>
      </c>
      <c r="D36" s="13">
        <v>0</v>
      </c>
      <c r="E36" s="13">
        <v>0</v>
      </c>
      <c r="F36" s="13">
        <v>0</v>
      </c>
      <c r="G36" s="47">
        <f t="shared" si="3"/>
        <v>0</v>
      </c>
    </row>
    <row r="37" spans="1:7" ht="14.45" customHeight="1" x14ac:dyDescent="0.25">
      <c r="A37" s="19" t="s">
        <v>127</v>
      </c>
      <c r="B37" s="47">
        <f>SUM(B38:B41)</f>
        <v>0</v>
      </c>
      <c r="C37" s="47">
        <f t="shared" ref="C37" si="10">SUM(C38:C41)</f>
        <v>0</v>
      </c>
      <c r="D37" s="47">
        <f t="shared" ref="D37:G37" si="11">SUM(D38:D41)</f>
        <v>0</v>
      </c>
      <c r="E37" s="47">
        <f t="shared" si="11"/>
        <v>0</v>
      </c>
      <c r="F37" s="47">
        <f t="shared" si="11"/>
        <v>0</v>
      </c>
      <c r="G37" s="47">
        <f t="shared" si="11"/>
        <v>0</v>
      </c>
    </row>
    <row r="38" spans="1:7" x14ac:dyDescent="0.25">
      <c r="A38" s="25" t="s">
        <v>128</v>
      </c>
      <c r="B38" s="13">
        <v>0</v>
      </c>
      <c r="C38" s="47">
        <f t="shared" ref="C38:C41" si="12">D38-B38</f>
        <v>0</v>
      </c>
      <c r="D38" s="13">
        <v>0</v>
      </c>
      <c r="E38" s="13">
        <v>0</v>
      </c>
      <c r="F38" s="13">
        <v>0</v>
      </c>
      <c r="G38" s="47">
        <f t="shared" si="3"/>
        <v>0</v>
      </c>
    </row>
    <row r="39" spans="1:7" ht="30" x14ac:dyDescent="0.25">
      <c r="A39" s="25" t="s">
        <v>129</v>
      </c>
      <c r="B39" s="13">
        <v>0</v>
      </c>
      <c r="C39" s="47">
        <f t="shared" si="12"/>
        <v>0</v>
      </c>
      <c r="D39" s="13">
        <v>0</v>
      </c>
      <c r="E39" s="13">
        <v>0</v>
      </c>
      <c r="F39" s="13">
        <v>0</v>
      </c>
      <c r="G39" s="47">
        <f t="shared" si="3"/>
        <v>0</v>
      </c>
    </row>
    <row r="40" spans="1:7" x14ac:dyDescent="0.25">
      <c r="A40" s="25" t="s">
        <v>130</v>
      </c>
      <c r="B40" s="13">
        <v>0</v>
      </c>
      <c r="C40" s="47">
        <f t="shared" si="12"/>
        <v>0</v>
      </c>
      <c r="D40" s="13">
        <v>0</v>
      </c>
      <c r="E40" s="13">
        <v>0</v>
      </c>
      <c r="F40" s="13">
        <v>0</v>
      </c>
      <c r="G40" s="47">
        <f t="shared" si="3"/>
        <v>0</v>
      </c>
    </row>
    <row r="41" spans="1:7" x14ac:dyDescent="0.25">
      <c r="A41" s="25" t="s">
        <v>131</v>
      </c>
      <c r="B41" s="13">
        <v>0</v>
      </c>
      <c r="C41" s="47">
        <f t="shared" si="12"/>
        <v>0</v>
      </c>
      <c r="D41" s="13">
        <v>0</v>
      </c>
      <c r="E41" s="13">
        <v>0</v>
      </c>
      <c r="F41" s="13">
        <v>0</v>
      </c>
      <c r="G41" s="47">
        <f t="shared" si="3"/>
        <v>0</v>
      </c>
    </row>
    <row r="42" spans="1:7" x14ac:dyDescent="0.25">
      <c r="A42" s="25"/>
      <c r="B42" s="15"/>
      <c r="C42" s="55"/>
      <c r="D42" s="15"/>
      <c r="E42" s="15"/>
      <c r="F42" s="15"/>
      <c r="G42" s="55"/>
    </row>
    <row r="43" spans="1:7" x14ac:dyDescent="0.25">
      <c r="A43" s="1" t="s">
        <v>132</v>
      </c>
      <c r="B43" s="48">
        <f>B44+B53+B61+B71</f>
        <v>2288676945.4700003</v>
      </c>
      <c r="C43" s="48">
        <f t="shared" ref="C43" si="13">C44+C53+C61+C71</f>
        <v>547771978.1500001</v>
      </c>
      <c r="D43" s="48">
        <f t="shared" ref="D43:G43" si="14">D44+D53+D61+D71</f>
        <v>2836448923.6200004</v>
      </c>
      <c r="E43" s="48">
        <f t="shared" si="14"/>
        <v>1145034572.22</v>
      </c>
      <c r="F43" s="48">
        <f t="shared" si="14"/>
        <v>1104421816.78</v>
      </c>
      <c r="G43" s="48">
        <f t="shared" si="14"/>
        <v>1691414351.4000003</v>
      </c>
    </row>
    <row r="44" spans="1:7" x14ac:dyDescent="0.25">
      <c r="A44" s="18" t="s">
        <v>100</v>
      </c>
      <c r="B44" s="47">
        <f>SUM(B45:B52)</f>
        <v>647649885.01999998</v>
      </c>
      <c r="C44" s="47">
        <f t="shared" ref="C44" si="15">SUM(C45:C52)</f>
        <v>33199292.63000007</v>
      </c>
      <c r="D44" s="47">
        <f t="shared" ref="D44:G44" si="16">SUM(D45:D52)</f>
        <v>680849177.6500001</v>
      </c>
      <c r="E44" s="47">
        <f t="shared" si="16"/>
        <v>270756557.88999999</v>
      </c>
      <c r="F44" s="47">
        <f t="shared" si="16"/>
        <v>231101801.18000001</v>
      </c>
      <c r="G44" s="47">
        <f t="shared" si="16"/>
        <v>410092619.76000011</v>
      </c>
    </row>
    <row r="45" spans="1:7" x14ac:dyDescent="0.25">
      <c r="A45" s="25" t="s">
        <v>101</v>
      </c>
      <c r="B45" s="13">
        <v>0</v>
      </c>
      <c r="C45" s="47">
        <f t="shared" ref="C45:C52" si="17">D45-B45</f>
        <v>0</v>
      </c>
      <c r="D45" s="13">
        <v>0</v>
      </c>
      <c r="E45" s="13">
        <v>0</v>
      </c>
      <c r="F45" s="13">
        <v>0</v>
      </c>
      <c r="G45" s="47">
        <f t="shared" ref="G45:G52" si="18">D45-E45</f>
        <v>0</v>
      </c>
    </row>
    <row r="46" spans="1:7" x14ac:dyDescent="0.25">
      <c r="A46" s="25" t="s">
        <v>102</v>
      </c>
      <c r="B46" s="13">
        <v>0</v>
      </c>
      <c r="C46" s="47">
        <f t="shared" si="17"/>
        <v>0</v>
      </c>
      <c r="D46" s="13">
        <v>0</v>
      </c>
      <c r="E46" s="13">
        <v>0</v>
      </c>
      <c r="F46" s="13">
        <v>0</v>
      </c>
      <c r="G46" s="47">
        <f t="shared" si="18"/>
        <v>0</v>
      </c>
    </row>
    <row r="47" spans="1:7" x14ac:dyDescent="0.25">
      <c r="A47" s="25" t="s">
        <v>103</v>
      </c>
      <c r="B47" s="13">
        <v>2011895.04</v>
      </c>
      <c r="C47" s="47">
        <f t="shared" si="17"/>
        <v>373845.95999999996</v>
      </c>
      <c r="D47" s="13">
        <v>2385741</v>
      </c>
      <c r="E47" s="13">
        <v>1417933.75</v>
      </c>
      <c r="F47" s="13">
        <v>1417933.75</v>
      </c>
      <c r="G47" s="47">
        <f t="shared" si="18"/>
        <v>967807.25</v>
      </c>
    </row>
    <row r="48" spans="1:7" x14ac:dyDescent="0.25">
      <c r="A48" s="25" t="s">
        <v>104</v>
      </c>
      <c r="B48" s="13">
        <v>0</v>
      </c>
      <c r="C48" s="47">
        <f t="shared" si="17"/>
        <v>0</v>
      </c>
      <c r="D48" s="13">
        <v>0</v>
      </c>
      <c r="E48" s="13">
        <v>0</v>
      </c>
      <c r="F48" s="13">
        <v>0</v>
      </c>
      <c r="G48" s="47">
        <f t="shared" si="18"/>
        <v>0</v>
      </c>
    </row>
    <row r="49" spans="1:7" x14ac:dyDescent="0.25">
      <c r="A49" s="25" t="s">
        <v>105</v>
      </c>
      <c r="B49" s="13">
        <v>0</v>
      </c>
      <c r="C49" s="47">
        <f t="shared" si="17"/>
        <v>0</v>
      </c>
      <c r="D49" s="13">
        <v>0</v>
      </c>
      <c r="E49" s="13">
        <v>0</v>
      </c>
      <c r="F49" s="13">
        <v>0</v>
      </c>
      <c r="G49" s="47">
        <f t="shared" si="18"/>
        <v>0</v>
      </c>
    </row>
    <row r="50" spans="1:7" x14ac:dyDescent="0.25">
      <c r="A50" s="25" t="s">
        <v>106</v>
      </c>
      <c r="B50" s="13">
        <v>0</v>
      </c>
      <c r="C50" s="47">
        <f t="shared" si="17"/>
        <v>0</v>
      </c>
      <c r="D50" s="13">
        <v>0</v>
      </c>
      <c r="E50" s="13">
        <v>0</v>
      </c>
      <c r="F50" s="13">
        <v>0</v>
      </c>
      <c r="G50" s="47">
        <f t="shared" si="18"/>
        <v>0</v>
      </c>
    </row>
    <row r="51" spans="1:7" x14ac:dyDescent="0.25">
      <c r="A51" s="25" t="s">
        <v>107</v>
      </c>
      <c r="B51" s="13">
        <v>516201644.38999999</v>
      </c>
      <c r="C51" s="47">
        <f t="shared" si="17"/>
        <v>79166708.540000081</v>
      </c>
      <c r="D51" s="13">
        <v>595368352.93000007</v>
      </c>
      <c r="E51" s="13">
        <v>269338624.13999999</v>
      </c>
      <c r="F51" s="13">
        <v>229683867.43000001</v>
      </c>
      <c r="G51" s="47">
        <f t="shared" si="18"/>
        <v>326029728.79000008</v>
      </c>
    </row>
    <row r="52" spans="1:7" x14ac:dyDescent="0.25">
      <c r="A52" s="25" t="s">
        <v>108</v>
      </c>
      <c r="B52" s="13">
        <v>129436345.59</v>
      </c>
      <c r="C52" s="47">
        <f t="shared" si="17"/>
        <v>-46341261.870000005</v>
      </c>
      <c r="D52" s="13">
        <v>83095083.719999999</v>
      </c>
      <c r="E52" s="13">
        <v>0</v>
      </c>
      <c r="F52" s="13">
        <v>0</v>
      </c>
      <c r="G52" s="47">
        <f t="shared" si="18"/>
        <v>83095083.719999999</v>
      </c>
    </row>
    <row r="53" spans="1:7" x14ac:dyDescent="0.25">
      <c r="A53" s="18" t="s">
        <v>109</v>
      </c>
      <c r="B53" s="47">
        <f>SUM(B54:B60)</f>
        <v>1400015498.6700001</v>
      </c>
      <c r="C53" s="47">
        <f t="shared" ref="C53" si="19">SUM(C54:C60)</f>
        <v>506718768.75999999</v>
      </c>
      <c r="D53" s="47">
        <f t="shared" ref="D53:G53" si="20">SUM(D54:D60)</f>
        <v>1906734267.4299998</v>
      </c>
      <c r="E53" s="47">
        <f t="shared" si="20"/>
        <v>749431213.3499999</v>
      </c>
      <c r="F53" s="47">
        <f t="shared" si="20"/>
        <v>749431213.3499999</v>
      </c>
      <c r="G53" s="47">
        <f t="shared" si="20"/>
        <v>1157303054.0799999</v>
      </c>
    </row>
    <row r="54" spans="1:7" x14ac:dyDescent="0.25">
      <c r="A54" s="25" t="s">
        <v>110</v>
      </c>
      <c r="B54" s="13">
        <v>809364783.62999988</v>
      </c>
      <c r="C54" s="47">
        <f t="shared" ref="C54:C60" si="21">D54-B54</f>
        <v>55986354.26000011</v>
      </c>
      <c r="D54" s="13">
        <v>865351137.88999999</v>
      </c>
      <c r="E54" s="13">
        <v>366712815.33999997</v>
      </c>
      <c r="F54" s="13">
        <v>366712815.33999997</v>
      </c>
      <c r="G54" s="47">
        <f t="shared" ref="G54:G60" si="22">D54-E54</f>
        <v>498638322.55000001</v>
      </c>
    </row>
    <row r="55" spans="1:7" x14ac:dyDescent="0.25">
      <c r="A55" s="25" t="s">
        <v>111</v>
      </c>
      <c r="B55" s="13">
        <v>462015010.92999995</v>
      </c>
      <c r="C55" s="47">
        <f t="shared" si="21"/>
        <v>297724503.83999991</v>
      </c>
      <c r="D55" s="13">
        <v>759739514.76999986</v>
      </c>
      <c r="E55" s="13">
        <v>280334321.01999992</v>
      </c>
      <c r="F55" s="13">
        <v>280334321.01999992</v>
      </c>
      <c r="G55" s="47">
        <f t="shared" si="22"/>
        <v>479405193.74999994</v>
      </c>
    </row>
    <row r="56" spans="1:7" x14ac:dyDescent="0.25">
      <c r="A56" s="25" t="s">
        <v>112</v>
      </c>
      <c r="B56" s="13">
        <v>0</v>
      </c>
      <c r="C56" s="47">
        <f t="shared" si="21"/>
        <v>0</v>
      </c>
      <c r="D56" s="13">
        <v>0</v>
      </c>
      <c r="E56" s="13">
        <v>0</v>
      </c>
      <c r="F56" s="13">
        <v>0</v>
      </c>
      <c r="G56" s="47">
        <f t="shared" si="22"/>
        <v>0</v>
      </c>
    </row>
    <row r="57" spans="1:7" x14ac:dyDescent="0.25">
      <c r="A57" s="26" t="s">
        <v>113</v>
      </c>
      <c r="B57" s="13">
        <v>44911986.469999999</v>
      </c>
      <c r="C57" s="47">
        <f t="shared" si="21"/>
        <v>85618899.089999989</v>
      </c>
      <c r="D57" s="13">
        <v>130530885.55999999</v>
      </c>
      <c r="E57" s="13">
        <v>43181313.00999999</v>
      </c>
      <c r="F57" s="13">
        <v>43181313.00999999</v>
      </c>
      <c r="G57" s="47">
        <f t="shared" si="22"/>
        <v>87349572.549999997</v>
      </c>
    </row>
    <row r="58" spans="1:7" x14ac:dyDescent="0.25">
      <c r="A58" s="25" t="s">
        <v>114</v>
      </c>
      <c r="B58" s="13">
        <v>80000000</v>
      </c>
      <c r="C58" s="47">
        <f t="shared" si="21"/>
        <v>43539735.939999998</v>
      </c>
      <c r="D58" s="13">
        <v>123539735.94</v>
      </c>
      <c r="E58" s="13">
        <v>35401250</v>
      </c>
      <c r="F58" s="13">
        <v>35401250</v>
      </c>
      <c r="G58" s="47">
        <f t="shared" si="22"/>
        <v>88138485.939999998</v>
      </c>
    </row>
    <row r="59" spans="1:7" x14ac:dyDescent="0.25">
      <c r="A59" s="25" t="s">
        <v>115</v>
      </c>
      <c r="B59" s="13">
        <v>3723717.64</v>
      </c>
      <c r="C59" s="47">
        <f t="shared" si="21"/>
        <v>23849275.629999999</v>
      </c>
      <c r="D59" s="13">
        <v>27572993.27</v>
      </c>
      <c r="E59" s="13">
        <v>23801513.98</v>
      </c>
      <c r="F59" s="13">
        <v>23801513.98</v>
      </c>
      <c r="G59" s="47">
        <f t="shared" si="22"/>
        <v>3771479.2899999991</v>
      </c>
    </row>
    <row r="60" spans="1:7" x14ac:dyDescent="0.25">
      <c r="A60" s="25" t="s">
        <v>116</v>
      </c>
      <c r="B60" s="13">
        <v>0</v>
      </c>
      <c r="C60" s="47">
        <f t="shared" si="21"/>
        <v>0</v>
      </c>
      <c r="D60" s="13">
        <v>0</v>
      </c>
      <c r="E60" s="13">
        <v>0</v>
      </c>
      <c r="F60" s="13">
        <v>0</v>
      </c>
      <c r="G60" s="47">
        <f t="shared" si="22"/>
        <v>0</v>
      </c>
    </row>
    <row r="61" spans="1:7" x14ac:dyDescent="0.25">
      <c r="A61" s="18" t="s">
        <v>117</v>
      </c>
      <c r="B61" s="47">
        <f>SUM(B62:B70)</f>
        <v>0</v>
      </c>
      <c r="C61" s="47">
        <f t="shared" ref="C61" si="23">SUM(C62:C70)</f>
        <v>7853916.7599999998</v>
      </c>
      <c r="D61" s="47">
        <f t="shared" ref="D61:G61" si="24">SUM(D62:D70)</f>
        <v>7853916.7599999998</v>
      </c>
      <c r="E61" s="47">
        <f t="shared" si="24"/>
        <v>4553384.6000000006</v>
      </c>
      <c r="F61" s="47">
        <f t="shared" si="24"/>
        <v>3595385.87</v>
      </c>
      <c r="G61" s="47">
        <f t="shared" si="24"/>
        <v>3300532.1599999992</v>
      </c>
    </row>
    <row r="62" spans="1:7" x14ac:dyDescent="0.25">
      <c r="A62" s="25" t="s">
        <v>118</v>
      </c>
      <c r="B62" s="13">
        <v>0</v>
      </c>
      <c r="C62" s="47">
        <f t="shared" ref="C62:C70" si="25">D62-B62</f>
        <v>0</v>
      </c>
      <c r="D62" s="13">
        <v>0</v>
      </c>
      <c r="E62" s="13">
        <v>0</v>
      </c>
      <c r="F62" s="13">
        <v>0</v>
      </c>
      <c r="G62" s="47">
        <f t="shared" ref="G62:G69" si="26">D62-E62</f>
        <v>0</v>
      </c>
    </row>
    <row r="63" spans="1:7" x14ac:dyDescent="0.25">
      <c r="A63" s="25" t="s">
        <v>119</v>
      </c>
      <c r="B63" s="13">
        <v>0</v>
      </c>
      <c r="C63" s="47">
        <f t="shared" si="25"/>
        <v>0</v>
      </c>
      <c r="D63" s="13">
        <v>0</v>
      </c>
      <c r="E63" s="13">
        <v>0</v>
      </c>
      <c r="F63" s="13">
        <v>0</v>
      </c>
      <c r="G63" s="47">
        <f t="shared" si="26"/>
        <v>0</v>
      </c>
    </row>
    <row r="64" spans="1:7" x14ac:dyDescent="0.25">
      <c r="A64" s="25" t="s">
        <v>120</v>
      </c>
      <c r="B64" s="13">
        <v>0</v>
      </c>
      <c r="C64" s="47">
        <f t="shared" si="25"/>
        <v>0</v>
      </c>
      <c r="D64" s="13">
        <v>0</v>
      </c>
      <c r="E64" s="13">
        <v>0</v>
      </c>
      <c r="F64" s="13">
        <v>0</v>
      </c>
      <c r="G64" s="47">
        <f t="shared" si="26"/>
        <v>0</v>
      </c>
    </row>
    <row r="65" spans="1:7" x14ac:dyDescent="0.25">
      <c r="A65" s="25" t="s">
        <v>121</v>
      </c>
      <c r="B65" s="13">
        <v>0</v>
      </c>
      <c r="C65" s="47">
        <f t="shared" si="25"/>
        <v>7726916.7599999998</v>
      </c>
      <c r="D65" s="13">
        <v>7726916.7599999998</v>
      </c>
      <c r="E65" s="13">
        <v>4426384.6100000003</v>
      </c>
      <c r="F65" s="13">
        <v>3468385.88</v>
      </c>
      <c r="G65" s="47">
        <f t="shared" si="26"/>
        <v>3300532.1499999994</v>
      </c>
    </row>
    <row r="66" spans="1:7" x14ac:dyDescent="0.25">
      <c r="A66" s="25" t="s">
        <v>122</v>
      </c>
      <c r="B66" s="13">
        <v>0</v>
      </c>
      <c r="C66" s="47">
        <f t="shared" si="25"/>
        <v>0</v>
      </c>
      <c r="D66" s="13">
        <v>0</v>
      </c>
      <c r="E66" s="13">
        <v>0</v>
      </c>
      <c r="F66" s="13">
        <v>0</v>
      </c>
      <c r="G66" s="47">
        <f t="shared" si="26"/>
        <v>0</v>
      </c>
    </row>
    <row r="67" spans="1:7" x14ac:dyDescent="0.25">
      <c r="A67" s="25" t="s">
        <v>123</v>
      </c>
      <c r="B67" s="13">
        <v>0</v>
      </c>
      <c r="C67" s="47">
        <f t="shared" si="25"/>
        <v>0</v>
      </c>
      <c r="D67" s="13">
        <v>0</v>
      </c>
      <c r="E67" s="13">
        <v>0</v>
      </c>
      <c r="F67" s="13">
        <v>0</v>
      </c>
      <c r="G67" s="47">
        <f t="shared" si="26"/>
        <v>0</v>
      </c>
    </row>
    <row r="68" spans="1:7" x14ac:dyDescent="0.25">
      <c r="A68" s="25" t="s">
        <v>124</v>
      </c>
      <c r="B68" s="13">
        <v>0</v>
      </c>
      <c r="C68" s="47">
        <f t="shared" si="25"/>
        <v>127000</v>
      </c>
      <c r="D68" s="13">
        <v>127000</v>
      </c>
      <c r="E68" s="13">
        <v>126999.98999999999</v>
      </c>
      <c r="F68" s="13">
        <v>126999.98999999999</v>
      </c>
      <c r="G68" s="47">
        <f t="shared" si="26"/>
        <v>1.0000000009313226E-2</v>
      </c>
    </row>
    <row r="69" spans="1:7" x14ac:dyDescent="0.25">
      <c r="A69" s="25" t="s">
        <v>125</v>
      </c>
      <c r="B69" s="13">
        <v>0</v>
      </c>
      <c r="C69" s="47">
        <f t="shared" si="25"/>
        <v>0</v>
      </c>
      <c r="D69" s="13">
        <v>0</v>
      </c>
      <c r="E69" s="13">
        <v>0</v>
      </c>
      <c r="F69" s="13">
        <v>0</v>
      </c>
      <c r="G69" s="47">
        <f t="shared" si="26"/>
        <v>0</v>
      </c>
    </row>
    <row r="70" spans="1:7" x14ac:dyDescent="0.25">
      <c r="A70" s="25" t="s">
        <v>126</v>
      </c>
      <c r="B70" s="13">
        <v>0</v>
      </c>
      <c r="C70" s="47">
        <f t="shared" si="25"/>
        <v>0</v>
      </c>
      <c r="D70" s="13">
        <v>0</v>
      </c>
      <c r="E70" s="13">
        <v>0</v>
      </c>
      <c r="F70" s="13">
        <v>0</v>
      </c>
      <c r="G70" s="47">
        <v>0</v>
      </c>
    </row>
    <row r="71" spans="1:7" x14ac:dyDescent="0.25">
      <c r="A71" s="19" t="s">
        <v>127</v>
      </c>
      <c r="B71" s="47">
        <f>SUM(B72:B75)</f>
        <v>241011561.78</v>
      </c>
      <c r="C71" s="47">
        <f t="shared" ref="C71" si="27">SUM(C72:C75)</f>
        <v>0</v>
      </c>
      <c r="D71" s="47">
        <f t="shared" ref="D71:G71" si="28">SUM(D72:D75)</f>
        <v>241011561.78</v>
      </c>
      <c r="E71" s="47">
        <f t="shared" si="28"/>
        <v>120293416.38000001</v>
      </c>
      <c r="F71" s="47">
        <f t="shared" si="28"/>
        <v>120293416.38000001</v>
      </c>
      <c r="G71" s="47">
        <f t="shared" si="28"/>
        <v>120718145.39999999</v>
      </c>
    </row>
    <row r="72" spans="1:7" x14ac:dyDescent="0.25">
      <c r="A72" s="25" t="s">
        <v>128</v>
      </c>
      <c r="B72" s="13">
        <v>241011561.78</v>
      </c>
      <c r="C72" s="47">
        <f t="shared" ref="C72:C75" si="29">D72-B72</f>
        <v>0</v>
      </c>
      <c r="D72" s="13">
        <v>241011561.78</v>
      </c>
      <c r="E72" s="13">
        <v>120293416.38000001</v>
      </c>
      <c r="F72" s="13">
        <v>120293416.38000001</v>
      </c>
      <c r="G72" s="47">
        <f t="shared" ref="G72:G75" si="30">D72-E72</f>
        <v>120718145.39999999</v>
      </c>
    </row>
    <row r="73" spans="1:7" ht="30" x14ac:dyDescent="0.25">
      <c r="A73" s="25" t="s">
        <v>129</v>
      </c>
      <c r="B73" s="13">
        <v>0</v>
      </c>
      <c r="C73" s="47">
        <f t="shared" si="29"/>
        <v>0</v>
      </c>
      <c r="D73" s="13">
        <v>0</v>
      </c>
      <c r="E73" s="13">
        <v>0</v>
      </c>
      <c r="F73" s="13">
        <v>0</v>
      </c>
      <c r="G73" s="47">
        <f t="shared" si="30"/>
        <v>0</v>
      </c>
    </row>
    <row r="74" spans="1:7" x14ac:dyDescent="0.25">
      <c r="A74" s="25" t="s">
        <v>130</v>
      </c>
      <c r="B74" s="13">
        <v>0</v>
      </c>
      <c r="C74" s="47">
        <f t="shared" si="29"/>
        <v>0</v>
      </c>
      <c r="D74" s="13">
        <v>0</v>
      </c>
      <c r="E74" s="13">
        <v>0</v>
      </c>
      <c r="F74" s="13">
        <v>0</v>
      </c>
      <c r="G74" s="47">
        <f t="shared" si="30"/>
        <v>0</v>
      </c>
    </row>
    <row r="75" spans="1:7" x14ac:dyDescent="0.25">
      <c r="A75" s="25" t="s">
        <v>131</v>
      </c>
      <c r="B75" s="13">
        <v>0</v>
      </c>
      <c r="C75" s="47">
        <f t="shared" si="29"/>
        <v>0</v>
      </c>
      <c r="D75" s="13">
        <v>0</v>
      </c>
      <c r="E75" s="13">
        <v>0</v>
      </c>
      <c r="F75" s="13">
        <v>0</v>
      </c>
      <c r="G75" s="47">
        <f t="shared" si="30"/>
        <v>0</v>
      </c>
    </row>
    <row r="76" spans="1:7" x14ac:dyDescent="0.25">
      <c r="A76" s="12"/>
      <c r="B76" s="14"/>
      <c r="C76" s="49"/>
      <c r="D76" s="14"/>
      <c r="E76" s="14"/>
      <c r="F76" s="14"/>
      <c r="G76" s="49"/>
    </row>
    <row r="77" spans="1:7" x14ac:dyDescent="0.25">
      <c r="A77" s="1" t="s">
        <v>91</v>
      </c>
      <c r="B77" s="48">
        <f>B43+B9</f>
        <v>9292638670</v>
      </c>
      <c r="C77" s="48">
        <f t="shared" ref="C77" si="31">C43+C9</f>
        <v>2456881332.4699988</v>
      </c>
      <c r="D77" s="48">
        <f t="shared" ref="D77:G77" si="32">D43+D9</f>
        <v>11749520002.469999</v>
      </c>
      <c r="E77" s="48">
        <f t="shared" si="32"/>
        <v>4487928717.1699991</v>
      </c>
      <c r="F77" s="48">
        <f t="shared" si="32"/>
        <v>4306871986.21</v>
      </c>
      <c r="G77" s="48">
        <f t="shared" si="32"/>
        <v>7261591285.3000002</v>
      </c>
    </row>
    <row r="78" spans="1:7" x14ac:dyDescent="0.25">
      <c r="A78" s="17"/>
      <c r="B78" s="27"/>
      <c r="C78" s="27"/>
      <c r="D78" s="27"/>
      <c r="E78" s="27"/>
      <c r="F78" s="27"/>
      <c r="G78" s="2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9:G18 B9:B10 C72:G75 B43:B44 C20:G26 C28:G36 C54:G60 C62:G70 C43:G52 C38:G41 B76:G77 B37:G37 B71:G71 B61:G61 B19:G19 B27:G27 B53:G53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topLeftCell="A22" zoomScale="75" zoomScaleNormal="75" workbookViewId="0">
      <selection activeCell="A2" sqref="A2:XFD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76" t="s">
        <v>133</v>
      </c>
      <c r="B1" s="60"/>
      <c r="C1" s="60"/>
      <c r="D1" s="60"/>
      <c r="E1" s="60"/>
      <c r="F1" s="60"/>
      <c r="G1" s="61"/>
    </row>
    <row r="2" spans="1:7" x14ac:dyDescent="0.25">
      <c r="A2" s="34" t="s">
        <v>227</v>
      </c>
      <c r="B2" s="35"/>
      <c r="C2" s="35"/>
      <c r="D2" s="35"/>
      <c r="E2" s="35"/>
      <c r="F2" s="35"/>
      <c r="G2" s="36"/>
    </row>
    <row r="3" spans="1:7" x14ac:dyDescent="0.25">
      <c r="A3" s="37" t="s">
        <v>9</v>
      </c>
      <c r="B3" s="38"/>
      <c r="C3" s="38"/>
      <c r="D3" s="38"/>
      <c r="E3" s="38"/>
      <c r="F3" s="38"/>
      <c r="G3" s="39"/>
    </row>
    <row r="4" spans="1:7" x14ac:dyDescent="0.25">
      <c r="A4" s="37" t="s">
        <v>134</v>
      </c>
      <c r="B4" s="38"/>
      <c r="C4" s="38"/>
      <c r="D4" s="38"/>
      <c r="E4" s="38"/>
      <c r="F4" s="38"/>
      <c r="G4" s="39"/>
    </row>
    <row r="5" spans="1:7" x14ac:dyDescent="0.25">
      <c r="A5" s="37" t="s">
        <v>148</v>
      </c>
      <c r="B5" s="38"/>
      <c r="C5" s="38"/>
      <c r="D5" s="38"/>
      <c r="E5" s="38"/>
      <c r="F5" s="38"/>
      <c r="G5" s="39"/>
    </row>
    <row r="6" spans="1:7" x14ac:dyDescent="0.25">
      <c r="A6" s="40" t="s">
        <v>0</v>
      </c>
      <c r="B6" s="41"/>
      <c r="C6" s="41"/>
      <c r="D6" s="41"/>
      <c r="E6" s="41"/>
      <c r="F6" s="41"/>
      <c r="G6" s="42"/>
    </row>
    <row r="7" spans="1:7" x14ac:dyDescent="0.25">
      <c r="A7" s="71" t="s">
        <v>1</v>
      </c>
      <c r="B7" s="74" t="s">
        <v>11</v>
      </c>
      <c r="C7" s="74"/>
      <c r="D7" s="74"/>
      <c r="E7" s="74"/>
      <c r="F7" s="74"/>
      <c r="G7" s="74" t="s">
        <v>12</v>
      </c>
    </row>
    <row r="8" spans="1:7" ht="30" x14ac:dyDescent="0.25">
      <c r="A8" s="72"/>
      <c r="B8" s="2" t="s">
        <v>4</v>
      </c>
      <c r="C8" s="10" t="s">
        <v>98</v>
      </c>
      <c r="D8" s="10" t="s">
        <v>7</v>
      </c>
      <c r="E8" s="10" t="s">
        <v>3</v>
      </c>
      <c r="F8" s="10" t="s">
        <v>5</v>
      </c>
      <c r="G8" s="81"/>
    </row>
    <row r="9" spans="1:7" ht="15.75" customHeight="1" x14ac:dyDescent="0.25">
      <c r="A9" s="4" t="s">
        <v>135</v>
      </c>
      <c r="B9" s="56">
        <f>SUM(B10,B11,B12,B15,B16,B19)</f>
        <v>3583656933.710001</v>
      </c>
      <c r="C9" s="56">
        <f t="shared" ref="C9:G9" si="0">SUM(C10,C11,C12,C15,C16,C19)</f>
        <v>-54384045.809999995</v>
      </c>
      <c r="D9" s="56">
        <f t="shared" si="0"/>
        <v>3529272887.9000006</v>
      </c>
      <c r="E9" s="56">
        <f t="shared" si="0"/>
        <v>1466936539.6999984</v>
      </c>
      <c r="F9" s="56">
        <f t="shared" si="0"/>
        <v>1415130176.5899992</v>
      </c>
      <c r="G9" s="56">
        <f t="shared" si="0"/>
        <v>2062336348.2000022</v>
      </c>
    </row>
    <row r="10" spans="1:7" x14ac:dyDescent="0.25">
      <c r="A10" s="18" t="s">
        <v>136</v>
      </c>
      <c r="B10" s="43">
        <v>1627713037.3700013</v>
      </c>
      <c r="C10" s="43">
        <v>-4965991.8099999977</v>
      </c>
      <c r="D10" s="43">
        <v>1622747045.5600011</v>
      </c>
      <c r="E10" s="43">
        <v>737537847.73999894</v>
      </c>
      <c r="F10" s="43">
        <v>703454274.50999892</v>
      </c>
      <c r="G10" s="57">
        <f>D10-E10</f>
        <v>885209197.8200022</v>
      </c>
    </row>
    <row r="11" spans="1:7" ht="15.75" customHeight="1" x14ac:dyDescent="0.25">
      <c r="A11" s="18" t="s">
        <v>137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f t="shared" ref="G11:G19" si="1">D11-E11</f>
        <v>0</v>
      </c>
    </row>
    <row r="12" spans="1:7" x14ac:dyDescent="0.25">
      <c r="A12" s="18" t="s">
        <v>138</v>
      </c>
      <c r="B12" s="57">
        <f>B13+B14</f>
        <v>150804736.99999997</v>
      </c>
      <c r="C12" s="57">
        <f t="shared" ref="C12:G12" si="2">C13+C14</f>
        <v>-6512295.9999999991</v>
      </c>
      <c r="D12" s="57">
        <f t="shared" si="2"/>
        <v>144292440.99999997</v>
      </c>
      <c r="E12" s="57">
        <f t="shared" si="2"/>
        <v>53361679.600000001</v>
      </c>
      <c r="F12" s="57">
        <f t="shared" si="2"/>
        <v>49857434.860000007</v>
      </c>
      <c r="G12" s="57">
        <f t="shared" si="2"/>
        <v>90930761.399999976</v>
      </c>
    </row>
    <row r="13" spans="1:7" x14ac:dyDescent="0.25">
      <c r="A13" s="22" t="s">
        <v>139</v>
      </c>
      <c r="B13" s="57">
        <v>135724263.29999998</v>
      </c>
      <c r="C13" s="57">
        <v>-5861066.3999999994</v>
      </c>
      <c r="D13" s="57">
        <v>129863196.89999998</v>
      </c>
      <c r="E13" s="57">
        <v>48025511.640000001</v>
      </c>
      <c r="F13" s="57">
        <v>44871691.374000005</v>
      </c>
      <c r="G13" s="57">
        <f t="shared" si="1"/>
        <v>81837685.259999976</v>
      </c>
    </row>
    <row r="14" spans="1:7" x14ac:dyDescent="0.25">
      <c r="A14" s="22" t="s">
        <v>140</v>
      </c>
      <c r="B14" s="57">
        <v>15080473.699999997</v>
      </c>
      <c r="C14" s="57">
        <v>-651229.6</v>
      </c>
      <c r="D14" s="57">
        <v>14429244.099999998</v>
      </c>
      <c r="E14" s="57">
        <v>5336167.9600000009</v>
      </c>
      <c r="F14" s="57">
        <v>4985743.4860000005</v>
      </c>
      <c r="G14" s="57">
        <f t="shared" si="1"/>
        <v>9093076.1399999969</v>
      </c>
    </row>
    <row r="15" spans="1:7" x14ac:dyDescent="0.25">
      <c r="A15" s="18" t="s">
        <v>141</v>
      </c>
      <c r="B15" s="57">
        <v>1805139159.3399997</v>
      </c>
      <c r="C15" s="57">
        <v>-42905758</v>
      </c>
      <c r="D15" s="57">
        <v>1762233401.3399994</v>
      </c>
      <c r="E15" s="57">
        <v>676037012.35999954</v>
      </c>
      <c r="F15" s="57">
        <v>661818467.22000015</v>
      </c>
      <c r="G15" s="57">
        <f t="shared" si="1"/>
        <v>1086196388.98</v>
      </c>
    </row>
    <row r="16" spans="1:7" ht="30" x14ac:dyDescent="0.25">
      <c r="A16" s="19" t="s">
        <v>142</v>
      </c>
      <c r="B16" s="57">
        <f>B17+B18</f>
        <v>0</v>
      </c>
      <c r="C16" s="57">
        <f t="shared" ref="C16:G16" si="3">C17+C18</f>
        <v>0</v>
      </c>
      <c r="D16" s="57">
        <f t="shared" si="3"/>
        <v>0</v>
      </c>
      <c r="E16" s="57">
        <f t="shared" si="3"/>
        <v>0</v>
      </c>
      <c r="F16" s="57">
        <f t="shared" si="3"/>
        <v>0</v>
      </c>
      <c r="G16" s="57">
        <f t="shared" si="3"/>
        <v>0</v>
      </c>
    </row>
    <row r="17" spans="1:7" x14ac:dyDescent="0.25">
      <c r="A17" s="22" t="s">
        <v>143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f t="shared" si="1"/>
        <v>0</v>
      </c>
    </row>
    <row r="18" spans="1:7" x14ac:dyDescent="0.25">
      <c r="A18" s="22" t="s">
        <v>144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f t="shared" si="1"/>
        <v>0</v>
      </c>
    </row>
    <row r="19" spans="1:7" x14ac:dyDescent="0.25">
      <c r="A19" s="18" t="s">
        <v>145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f t="shared" si="1"/>
        <v>0</v>
      </c>
    </row>
    <row r="20" spans="1:7" x14ac:dyDescent="0.25">
      <c r="A20" s="12"/>
      <c r="B20" s="23"/>
      <c r="C20" s="23"/>
      <c r="D20" s="23"/>
      <c r="E20" s="23"/>
      <c r="F20" s="23"/>
      <c r="G20" s="23"/>
    </row>
    <row r="21" spans="1:7" x14ac:dyDescent="0.25">
      <c r="A21" s="11" t="s">
        <v>146</v>
      </c>
      <c r="B21" s="56">
        <f>SUM(B22,B23,B24,B27,B28,B31)</f>
        <v>180000000</v>
      </c>
      <c r="C21" s="56">
        <f t="shared" ref="C21:F21" si="4">SUM(C22,C23,C24,C27,C28,C31)</f>
        <v>0</v>
      </c>
      <c r="D21" s="56">
        <f t="shared" si="4"/>
        <v>180000000</v>
      </c>
      <c r="E21" s="56">
        <f t="shared" si="4"/>
        <v>137771910.45000002</v>
      </c>
      <c r="F21" s="56">
        <f t="shared" si="4"/>
        <v>105502080.97</v>
      </c>
      <c r="G21" s="56">
        <f>SUM(G22,G23,G24,G27,G28,G31)</f>
        <v>42228089.549999982</v>
      </c>
    </row>
    <row r="22" spans="1:7" x14ac:dyDescent="0.25">
      <c r="A22" s="18" t="s">
        <v>136</v>
      </c>
      <c r="B22" s="43">
        <v>0</v>
      </c>
      <c r="C22" s="57">
        <v>0</v>
      </c>
      <c r="D22" s="43">
        <v>0</v>
      </c>
      <c r="E22" s="43">
        <v>0</v>
      </c>
      <c r="F22" s="43">
        <v>0</v>
      </c>
      <c r="G22" s="43">
        <f t="shared" ref="G22:G31" si="5">D22-E22</f>
        <v>0</v>
      </c>
    </row>
    <row r="23" spans="1:7" x14ac:dyDescent="0.25">
      <c r="A23" s="18" t="s">
        <v>137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43">
        <f t="shared" si="5"/>
        <v>0</v>
      </c>
    </row>
    <row r="24" spans="1:7" x14ac:dyDescent="0.25">
      <c r="A24" s="18" t="s">
        <v>138</v>
      </c>
      <c r="B24" s="57">
        <f t="shared" ref="B24:G24" si="6">B25+B26</f>
        <v>0</v>
      </c>
      <c r="C24" s="57">
        <f t="shared" si="6"/>
        <v>0</v>
      </c>
      <c r="D24" s="57">
        <f t="shared" si="6"/>
        <v>0</v>
      </c>
      <c r="E24" s="57">
        <f t="shared" si="6"/>
        <v>0</v>
      </c>
      <c r="F24" s="57">
        <f t="shared" si="6"/>
        <v>0</v>
      </c>
      <c r="G24" s="43">
        <f t="shared" si="6"/>
        <v>0</v>
      </c>
    </row>
    <row r="25" spans="1:7" x14ac:dyDescent="0.25">
      <c r="A25" s="22" t="s">
        <v>139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43">
        <f t="shared" si="5"/>
        <v>0</v>
      </c>
    </row>
    <row r="26" spans="1:7" x14ac:dyDescent="0.25">
      <c r="A26" s="22" t="s">
        <v>140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43">
        <f t="shared" si="5"/>
        <v>0</v>
      </c>
    </row>
    <row r="27" spans="1:7" x14ac:dyDescent="0.25">
      <c r="A27" s="18" t="s">
        <v>141</v>
      </c>
      <c r="B27" s="57">
        <v>180000000</v>
      </c>
      <c r="C27" s="57">
        <v>0</v>
      </c>
      <c r="D27" s="57">
        <v>180000000</v>
      </c>
      <c r="E27" s="57">
        <v>137771910.45000002</v>
      </c>
      <c r="F27" s="57">
        <v>105502080.97</v>
      </c>
      <c r="G27" s="43">
        <f t="shared" si="5"/>
        <v>42228089.549999982</v>
      </c>
    </row>
    <row r="28" spans="1:7" ht="30" x14ac:dyDescent="0.25">
      <c r="A28" s="19" t="s">
        <v>142</v>
      </c>
      <c r="B28" s="57">
        <f t="shared" ref="B28:G28" si="7">B29+B30</f>
        <v>0</v>
      </c>
      <c r="C28" s="57">
        <f t="shared" si="7"/>
        <v>0</v>
      </c>
      <c r="D28" s="57">
        <f t="shared" si="7"/>
        <v>0</v>
      </c>
      <c r="E28" s="57">
        <f t="shared" si="7"/>
        <v>0</v>
      </c>
      <c r="F28" s="57">
        <f t="shared" si="7"/>
        <v>0</v>
      </c>
      <c r="G28" s="43">
        <f t="shared" si="7"/>
        <v>0</v>
      </c>
    </row>
    <row r="29" spans="1:7" x14ac:dyDescent="0.25">
      <c r="A29" s="22" t="s">
        <v>143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43">
        <f t="shared" si="5"/>
        <v>0</v>
      </c>
    </row>
    <row r="30" spans="1:7" x14ac:dyDescent="0.25">
      <c r="A30" s="22" t="s">
        <v>144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43">
        <f t="shared" si="5"/>
        <v>0</v>
      </c>
    </row>
    <row r="31" spans="1:7" x14ac:dyDescent="0.25">
      <c r="A31" s="18" t="s">
        <v>145</v>
      </c>
      <c r="B31" s="57">
        <v>0</v>
      </c>
      <c r="C31" s="57">
        <v>0</v>
      </c>
      <c r="D31" s="57">
        <v>0</v>
      </c>
      <c r="E31" s="57">
        <v>0</v>
      </c>
      <c r="F31" s="57">
        <v>0</v>
      </c>
      <c r="G31" s="43">
        <f t="shared" si="5"/>
        <v>0</v>
      </c>
    </row>
    <row r="32" spans="1:7" x14ac:dyDescent="0.25">
      <c r="A32" s="12"/>
      <c r="B32" s="58"/>
      <c r="C32" s="58"/>
      <c r="D32" s="58"/>
      <c r="E32" s="58"/>
      <c r="F32" s="58"/>
      <c r="G32" s="58"/>
    </row>
    <row r="33" spans="1:7" ht="14.45" customHeight="1" x14ac:dyDescent="0.25">
      <c r="A33" s="1" t="s">
        <v>147</v>
      </c>
      <c r="B33" s="56">
        <f>B21+B9</f>
        <v>3763656933.710001</v>
      </c>
      <c r="C33" s="56">
        <f t="shared" ref="C33:G33" si="8">C21+C9</f>
        <v>-54384045.809999995</v>
      </c>
      <c r="D33" s="56">
        <f t="shared" si="8"/>
        <v>3709272887.9000006</v>
      </c>
      <c r="E33" s="56">
        <f t="shared" si="8"/>
        <v>1604708450.1499984</v>
      </c>
      <c r="F33" s="56">
        <f t="shared" si="8"/>
        <v>1520632257.5599992</v>
      </c>
      <c r="G33" s="56">
        <f t="shared" si="8"/>
        <v>2104564437.7500021</v>
      </c>
    </row>
    <row r="34" spans="1:7" ht="14.45" customHeight="1" x14ac:dyDescent="0.25">
      <c r="A34" s="17"/>
      <c r="B34" s="24"/>
      <c r="C34" s="24"/>
      <c r="D34" s="24"/>
      <c r="E34" s="24"/>
      <c r="F34" s="24"/>
      <c r="G34" s="2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11:F21 G9:G33 B23:F33 C22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6 a)</vt:lpstr>
      <vt:lpstr>Formato 6 b)</vt:lpstr>
      <vt:lpstr>Formato 6 c)</vt:lpstr>
      <vt:lpstr>Formato 6 d)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Elizabeth Casillas Villegas</cp:lastModifiedBy>
  <cp:revision/>
  <dcterms:created xsi:type="dcterms:W3CDTF">2023-03-16T22:14:51Z</dcterms:created>
  <dcterms:modified xsi:type="dcterms:W3CDTF">2026-07-30T21:13:16Z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